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21506A7A-38E1-4F07-B746-A31A568B0865}" xr6:coauthVersionLast="46" xr6:coauthVersionMax="46" xr10:uidLastSave="{00000000-0000-0000-0000-000000000000}"/>
  <bookViews>
    <workbookView xWindow="0" yWindow="0" windowWidth="20490" windowHeight="1092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ACT!$A$1:$E$219</definedName>
    <definedName name="_xlnm.Print_Area" localSheetId="10">Conciliacion_Eg!$A$1:$C$42</definedName>
    <definedName name="_xlnm.Print_Area" localSheetId="9">Conciliacion_Ig!$A$1:$C$26</definedName>
    <definedName name="_xlnm.Print_Area" localSheetId="7">EFE!$A$1:$E$122</definedName>
    <definedName name="_xlnm.Print_Area" localSheetId="1">ESF!$A$1:$I$152</definedName>
    <definedName name="_xlnm.Print_Area" localSheetId="5">VHP!$A$1:$H$31</definedName>
  </definedName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<sst xmlns="http://schemas.openxmlformats.org/spreadsheetml/2006/main" count="935" uniqueCount="664">
  <si>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</si>
  <si>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</si>
  <si>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</si>
  <si>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</si>
  <si>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</si>
  <si>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</si>
  <si>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</si>
  <si>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</si>
  <si>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</si>
  <si>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</si>
  <si>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</si>
  <si>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</si>
  <si>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</si>
  <si>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</si>
  <si>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</si>
  <si>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</si>
  <si>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</si>
  <si>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</si>
  <si>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</si>
  <si>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</si>
  <si>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</si>
  <si>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</si>
  <si>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</si>
  <si>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</si>
  <si>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</si>
  <si>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</si>
  <si>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</si>
  <si>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</si>
  <si>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</si>
  <si>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</si>
  <si>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</si>
  <si>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</si>
  <si>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</si>
  <si>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</si>
  <si>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</si>
  <si>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</si>
  <si>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</si>
  <si>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</si>
  <si>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</si>
  <si>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</si>
  <si>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</si>
  <si>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</si>
  <si>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</si>
  <si>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</si>
  <si>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</si>
  <si>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</si>
  <si>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</si>
  <si>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</si>
  <si>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</si>
  <si>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</si>
  <si>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</si>
  <si>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</si>
  <si>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</si>
  <si>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</si>
  <si>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</si>
  <si>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</si>
  <si>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</si>
  <si>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</si>
  <si>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</si>
  <si>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</si>
  <si>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</si>
  <si>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</si>
  <si>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</si>
  <si>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</si>
  <si>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</si>
  <si>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</si>
  <si>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</si>
  <si>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</si>
  <si>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</si>
  <si>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</si>
  <si>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</si>
  <si>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</si>
  <si>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</si>
  <si>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</si>
  <si>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</si>
  <si>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</si>
  <si>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</si>
  <si>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</si>
  <si>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</si>
  <si>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</si>
  <si>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</si>
  <si>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</si>
  <si>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</si>
  <si>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</si>
  <si>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</si>
  <si>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</si>
  <si>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</si>
  <si>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</si>
  <si>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</si>
  <si>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</si>
  <si>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</si>
  <si>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</si>
  <si>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</si>
  <si>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</si>
  <si>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</si>
  <si>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</si>
  <si>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</si>
  <si>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</si>
  <si>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</si>
  <si>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</si>
  <si>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</si>
  <si>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</si>
  <si>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</si>
  <si>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</si>
  <si>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</si>
  <si>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</si>
  <si>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</si>
  <si>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</si>
  <si>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</si>
  <si>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</si>
  <si>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</si>
  <si>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</si>
  <si>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</si>
  <si>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</si>
  <si>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</si>
  <si>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</si>
  <si>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</si>
  <si>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</si>
  <si>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</si>
  <si>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</si>
  <si>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</si>
  <si>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</si>
  <si>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</si>
  <si>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</si>
  <si>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</si>
  <si>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</si>
  <si>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</si>
  <si>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</si>
  <si>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</si>
  <si>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</si>
  <si>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</si>
  <si>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</si>
  <si>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</si>
  <si>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</si>
  <si>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</si>
  <si>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</si>
  <si>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</si>
  <si>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</si>
  <si>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</si>
  <si>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</si>
  <si>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</si>
  <si>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</si>
  <si>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</si>
  <si>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</si>
  <si>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</si>
  <si>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</si>
  <si>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</si>
  <si>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</si>
  <si>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</si>
  <si>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</si>
  <si>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</si>
  <si>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</si>
  <si>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</si>
  <si>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</si>
  <si>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</si>
  <si>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</si>
  <si>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</si>
  <si>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</si>
  <si>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</si>
  <si>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</si>
  <si>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</si>
  <si>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</si>
  <si>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</si>
  <si>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</si>
  <si>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</si>
  <si>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</si>
  <si>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</si>
  <si>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</si>
  <si>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</si>
  <si>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</si>
  <si>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</si>
  <si>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</si>
  <si>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</si>
  <si>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</si>
  <si>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</si>
  <si>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</si>
  <si>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</si>
  <si>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</si>
  <si>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</si>
  <si>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</si>
  <si>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</si>
  <si>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</si>
  <si>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</si>
  <si>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</si>
  <si>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</si>
  <si>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</si>
  <si>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</si>
  <si>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</si>
  <si>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</si>
  <si>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</si>
  <si>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</si>
  <si>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</si>
  <si>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</si>
  <si>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</si>
  <si>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</si>
  <si>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</si>
  <si>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</si>
  <si>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</si>
  <si>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</si>
  <si>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</si>
  <si>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</si>
  <si>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</si>
  <si>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</si>
  <si>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</si>
  <si>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</si>
  <si>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</si>
  <si>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</si>
  <si>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</si>
  <si>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</si>
  <si>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</si>
  <si>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</si>
  <si>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</si>
  <si>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</si>
  <si>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</si>
  <si>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</si>
  <si>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</si>
  <si>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</si>
  <si>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</si>
  <si>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</si>
  <si>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</si>
  <si>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</si>
  <si>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</si>
  <si>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</si>
  <si>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</si>
  <si>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</si>
  <si>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</si>
  <si>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</si>
  <si>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</si>
  <si>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</si>
  <si>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</si>
  <si>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</si>
  <si>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</si>
  <si>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</si>
  <si>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</si>
  <si>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</si>
  <si>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</si>
  <si>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</si>
  <si>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</si>
  <si>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</si>
  <si>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</si>
  <si>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</si>
  <si>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</si>
  <si>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</si>
  <si>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</si>
  <si>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</si>
  <si>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</si>
  <si>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</si>
  <si>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</si>
  <si>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</si>
  <si>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</si>
  <si>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</si>
  <si>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</si>
  <si>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</si>
  <si>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</si>
  <si>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</si>
  <si>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</si>
  <si>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</si>
  <si>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</si>
  <si>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</si>
  <si>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</si>
  <si>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</si>
  <si>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</si>
  <si>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</si>
  <si>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</si>
  <si>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</si>
  <si>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</si>
  <si>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</si>
  <si>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</si>
  <si>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</si>
  <si>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</si>
  <si>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</si>
  <si>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</si>
  <si>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</si>
  <si>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</si>
  <si>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</si>
  <si>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</si>
  <si>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</si>
  <si>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</si>
  <si>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</si>
  <si>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</si>
  <si>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</si>
  <si>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</si>
  <si>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</si>
  <si>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</si>
  <si>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</si>
  <si>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</si>
  <si>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</si>
  <si>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</si>
  <si>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</si>
  <si>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</si>
  <si>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</si>
  <si>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</si>
  <si>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</si>
  <si>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</si>
  <si>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</si>
  <si>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</si>
  <si>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</si>
  <si>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</si>
  <si>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</si>
  <si>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</si>
  <si>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</si>
  <si>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</si>
  <si>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</si>
  <si>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</si>
  <si>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</si>
  <si>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</si>
  <si>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</si>
  <si>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</si>
  <si>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</si>
  <si>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</si>
  <si>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</si>
  <si>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</si>
  <si>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</si>
  <si>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</si>
  <si>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</si>
  <si>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</si>
  <si>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</si>
  <si>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</si>
  <si>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</si>
  <si>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</si>
  <si>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</si>
  <si>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</si>
  <si>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</si>
  <si>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</si>
  <si>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</si>
  <si>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</si>
  <si>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</si>
  <si>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</si>
  <si>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</si>
  <si>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</si>
  <si>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</si>
  <si>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</si>
  <si>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</si>
  <si>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</si>
  <si>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</si>
  <si>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</si>
  <si>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</si>
  <si>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</si>
  <si>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</si>
  <si>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</si>
  <si>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</si>
  <si>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</si>
  <si>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</si>
  <si>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</si>
  <si>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</si>
  <si>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</si>
  <si>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</si>
  <si>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</si>
  <si>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</si>
  <si>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</si>
  <si>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</si>
  <si>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</si>
  <si>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</si>
  <si>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</si>
  <si>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</si>
  <si>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</si>
  <si>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</si>
  <si>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</si>
  <si>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</si>
  <si>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</si>
  <si>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</si>
  <si>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</si>
  <si>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</si>
  <si>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</si>
  <si>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</si>
  <si>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</si>
  <si>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</si>
  <si>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</si>
  <si>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</si>
  <si>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</si>
  <si>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</si>
  <si>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</si>
  <si>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</si>
  <si>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</si>
  <si>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</si>
  <si>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</si>
  <si>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</si>
  <si>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</si>
  <si>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</si>
  <si>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</si>
  <si>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</si>
  <si>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</si>
  <si>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</si>
  <si>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</si>
  <si>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</si>
  <si>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</si>
  <si>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</si>
  <si>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</si>
  <si>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</si>
  <si>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</si>
  <si>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</si>
  <si>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</si>
  <si>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</si>
  <si>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</si>
  <si>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</si>
  <si>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</si>
  <si>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</si>
  <si>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</si>
  <si>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</si>
  <si>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</si>
  <si>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</si>
  <si>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</si>
  <si>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</si>
  <si>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</si>
  <si>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</si>
  <si>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</si>
  <si>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</si>
  <si>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</si>
  <si>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</si>
  <si>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</si>
  <si>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</si>
  <si>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</si>
  <si>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</si>
  <si>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</si>
  <si>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</si>
  <si>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</si>
  <si>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</si>
  <si>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</si>
  <si>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</si>
  <si>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</si>
  <si>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</si>
  <si>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</si>
  <si>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</si>
  <si>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</si>
  <si>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</si>
  <si>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</si>
  <si>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</si>
  <si>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</si>
  <si>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</si>
  <si>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</si>
  <si>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</si>
  <si>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</si>
  <si>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</si>
  <si>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</si>
  <si>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</si>
  <si>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</si>
  <si>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</si>
  <si>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</si>
  <si>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</si>
  <si>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</si>
  <si>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</si>
  <si>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</si>
  <si>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</si>
  <si>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</si>
  <si>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</si>
  <si>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</si>
  <si>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</si>
  <si>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</si>
  <si>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</si>
  <si>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</si>
  <si>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</si>
  <si>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</si>
  <si>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</si>
  <si>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</si>
  <si>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</si>
  <si>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</si>
  <si>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</si>
  <si>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</si>
  <si>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</si>
  <si>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</si>
  <si>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</si>
  <si>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</si>
  <si>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</si>
  <si>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</si>
  <si>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</si>
  <si>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</si>
  <si>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</si>
  <si>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</si>
  <si>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</si>
  <si>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</si>
  <si>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</si>
  <si>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</si>
  <si>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</si>
  <si>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</si>
  <si>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</si>
  <si>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</si>
  <si>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</si>
  <si>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</si>
  <si>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</si>
  <si>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</si>
  <si>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</si>
  <si>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</si>
  <si>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</si>
  <si>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</si>
  <si>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</si>
  <si>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</si>
  <si>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</si>
  <si>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</si>
  <si>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</si>
  <si>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</si>
  <si>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</si>
  <si>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</si>
  <si>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</si>
  <si>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</si>
  <si>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</si>
  <si>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</si>
  <si>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</si>
  <si>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</si>
  <si>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</si>
  <si>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</si>
  <si>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</si>
  <si>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</si>
  <si>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</si>
  <si>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</si>
  <si>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</si>
  <si>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</si>
  <si>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</si>
  <si>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</si>
  <si>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</si>
  <si>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</si>
  <si>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</si>
  <si>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</si>
  <si>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</si>
  <si>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</si>
  <si>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</si>
  <si>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</si>
  <si>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</si>
  <si>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</si>
  <si>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</si>
  <si>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</si>
  <si>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</si>
  <si>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</si>
  <si>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</si>
  <si>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</si>
  <si>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</si>
  <si>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</si>
  <si>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</si>
  <si>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</si>
  <si>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</si>
  <si>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</si>
  <si>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</si>
  <si>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</si>
  <si>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</si>
  <si>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</si>
  <si>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</si>
  <si>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</si>
  <si>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</si>
  <si>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</si>
  <si>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</si>
  <si>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</si>
  <si>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</si>
  <si>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</si>
  <si>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</si>
  <si>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</si>
  <si>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</si>
  <si>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</si>
  <si>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</si>
  <si>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</si>
  <si>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</si>
  <si>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</si>
  <si>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</si>
  <si>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</si>
  <si>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</si>
  <si>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</si>
  <si>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</si>
  <si>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</si>
  <si>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</si>
  <si>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</si>
  <si>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</si>
  <si>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</si>
  <si>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</si>
  <si>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</si>
  <si>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</si>
  <si>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</si>
  <si>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</si>
  <si>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</si>
  <si>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</si>
  <si>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</si>
  <si>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</si>
  <si>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</si>
  <si>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</si>
  <si>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</si>
  <si>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</si>
  <si>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</si>
  <si>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</si>
  <si>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</si>
  <si>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</si>
  <si>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</si>
  <si>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</si>
  <si>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</si>
  <si>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</si>
  <si>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</si>
  <si>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</si>
  <si>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</si>
  <si>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</si>
  <si>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</si>
  <si>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</si>
  <si>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</si>
  <si>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</si>
  <si>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</si>
  <si>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</si>
  <si>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</si>
  <si>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</si>
  <si>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</si>
  <si>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</si>
  <si>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</si>
  <si>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</si>
  <si>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</si>
  <si>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</si>
  <si>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</si>
  <si>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</si>
  <si>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</si>
  <si>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</si>
  <si>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</si>
  <si>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</si>
  <si>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</si>
  <si>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</si>
  <si>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</si>
  <si>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</si>
  <si>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</si>
  <si>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</si>
  <si>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</si>
  <si>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</si>
  <si>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</si>
  <si>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</si>
  <si>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</si>
  <si>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</si>
  <si>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</si>
  <si>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</si>
  <si>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</si>
  <si>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</si>
  <si>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</si>
  <si>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</si>
  <si>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</si>
  <si>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</si>
  <si>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</si>
  <si>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</si>
  <si>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</si>
  <si>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</si>
  <si>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</si>
  <si>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</si>
  <si>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</si>
  <si>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</si>
  <si>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</si>
  <si>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</si>
  <si>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</si>
  <si>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</si>
  <si>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</si>
  <si>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</si>
  <si>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</si>
  <si>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</si>
  <si>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</si>
  <si>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</si>
  <si>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</si>
  <si>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</si>
  <si>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</si>
  <si>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</si>
  <si>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</si>
  <si>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</si>
  <si>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</si>
  <si>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</si>
  <si>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</si>
  <si>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</si>
  <si>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</si>
  <si>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</si>
  <si>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</si>
  <si>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</si>
  <si>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</si>
  <si>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</si>
  <si>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Consejo Turístico San José Iturbide Guanajuato.</t>
  </si>
  <si>
    <t>Correspondiente del 1 de Enero al 30 de Junio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</si>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</sst>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17" fillId="6" borderId="0" xfId="8" applyFont="1" applyFill="1" applyAlignment="1">
      <alignment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11" xfId="10" applyFont="1" applyBorder="1" applyAlignment="1">
      <alignment horizontal="left" wrapText="1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4" t="s">
        <v>659</v>
      </c>
      <c r="B1" s="154"/>
      <c r="C1" s="17"/>
      <c r="D1" s="14" t="s">
        <v>599</v>
      </c>
      <c r="E1" s="15">
        <v>2023</v>
      </c>
    </row>
    <row r="2" spans="1:5" ht="18.95" customHeight="1" x14ac:dyDescent="0.2">
      <c r="A2" s="155" t="s">
        <v>598</v>
      </c>
      <c r="B2" s="155"/>
      <c r="C2" s="36"/>
      <c r="D2" s="14" t="s">
        <v>600</v>
      </c>
      <c r="E2" s="17" t="s">
        <v>605</v>
      </c>
    </row>
    <row r="3" spans="1:5" ht="18.95" customHeight="1" x14ac:dyDescent="0.2">
      <c r="A3" s="154" t="s">
        <v>660</v>
      </c>
      <c r="B3" s="154"/>
      <c r="C3" s="17"/>
      <c r="D3" s="14" t="s">
        <v>601</v>
      </c>
      <c r="E3" s="15">
        <v>2</v>
      </c>
    </row>
    <row r="4" spans="1:5" ht="18.95" customHeight="1" x14ac:dyDescent="0.2">
      <c r="A4" s="154" t="s">
        <v>620</v>
      </c>
      <c r="B4" s="154"/>
      <c r="C4" s="154"/>
      <c r="D4" s="154"/>
      <c r="E4" s="154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26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9" t="s">
        <v>659</v>
      </c>
      <c r="B1" s="160"/>
      <c r="C1" s="161"/>
    </row>
    <row r="2" spans="1:3" s="37" customFormat="1" ht="18" customHeight="1" x14ac:dyDescent="0.25">
      <c r="A2" s="162" t="s">
        <v>610</v>
      </c>
      <c r="B2" s="163"/>
      <c r="C2" s="164"/>
    </row>
    <row r="3" spans="1:3" s="37" customFormat="1" ht="18" customHeight="1" x14ac:dyDescent="0.25">
      <c r="A3" s="162" t="s">
        <v>660</v>
      </c>
      <c r="B3" s="163"/>
      <c r="C3" s="164"/>
    </row>
    <row r="4" spans="1:3" s="39" customFormat="1" ht="18" customHeight="1" x14ac:dyDescent="0.2">
      <c r="A4" s="165" t="s">
        <v>611</v>
      </c>
      <c r="B4" s="166"/>
      <c r="C4" s="167"/>
    </row>
    <row r="5" spans="1:3" x14ac:dyDescent="0.2">
      <c r="A5" s="54" t="s">
        <v>520</v>
      </c>
      <c r="B5" s="54"/>
      <c r="C5" s="132">
        <v>1595696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1595696</v>
      </c>
    </row>
    <row r="21" spans="1:3" ht="15" customHeight="1" x14ac:dyDescent="0.2">
      <c r="A21" s="168" t="s">
        <v>622</v>
      </c>
      <c r="B21" s="168"/>
      <c r="C21" s="168"/>
    </row>
    <row r="22" spans="1:3" x14ac:dyDescent="0.2">
      <c r="A22" s="169"/>
      <c r="B22" s="169"/>
      <c r="C22" s="169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0" t="s">
        <v>659</v>
      </c>
      <c r="B1" s="171"/>
      <c r="C1" s="172"/>
    </row>
    <row r="2" spans="1:3" s="40" customFormat="1" ht="18.95" customHeight="1" x14ac:dyDescent="0.25">
      <c r="A2" s="173" t="s">
        <v>612</v>
      </c>
      <c r="B2" s="174"/>
      <c r="C2" s="175"/>
    </row>
    <row r="3" spans="1:3" s="40" customFormat="1" ht="18.95" customHeight="1" x14ac:dyDescent="0.25">
      <c r="A3" s="173" t="s">
        <v>660</v>
      </c>
      <c r="B3" s="174"/>
      <c r="C3" s="175"/>
    </row>
    <row r="4" spans="1:3" x14ac:dyDescent="0.2">
      <c r="A4" s="165" t="s">
        <v>611</v>
      </c>
      <c r="B4" s="166"/>
      <c r="C4" s="167"/>
    </row>
    <row r="5" spans="1:3" x14ac:dyDescent="0.2">
      <c r="A5" s="79" t="s">
        <v>533</v>
      </c>
      <c r="B5" s="54"/>
      <c r="C5" s="152">
        <v>1063705.58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0</v>
      </c>
    </row>
    <row r="8" spans="1:3" x14ac:dyDescent="0.2">
      <c r="A8" s="121">
        <v>2.1</v>
      </c>
      <c r="B8" s="80" t="s">
        <v>369</v>
      </c>
      <c r="C8" s="136">
        <v>0</v>
      </c>
    </row>
    <row r="9" spans="1:3" x14ac:dyDescent="0.2">
      <c r="A9" s="121">
        <v>2.2000000000000002</v>
      </c>
      <c r="B9" s="80" t="s">
        <v>366</v>
      </c>
      <c r="C9" s="136">
        <v>0</v>
      </c>
    </row>
    <row r="10" spans="1:3" x14ac:dyDescent="0.2">
      <c r="A10" s="85">
        <v>2.2999999999999998</v>
      </c>
      <c r="B10" s="72" t="s">
        <v>236</v>
      </c>
      <c r="C10" s="136">
        <v>0</v>
      </c>
    </row>
    <row r="11" spans="1:3" x14ac:dyDescent="0.2">
      <c r="A11" s="85">
        <v>2.4</v>
      </c>
      <c r="B11" s="72" t="s">
        <v>237</v>
      </c>
      <c r="C11" s="136">
        <v>0</v>
      </c>
    </row>
    <row r="12" spans="1:3" x14ac:dyDescent="0.2">
      <c r="A12" s="85">
        <v>2.5</v>
      </c>
      <c r="B12" s="72" t="s">
        <v>238</v>
      </c>
      <c r="C12" s="136">
        <v>0</v>
      </c>
    </row>
    <row r="13" spans="1:3" x14ac:dyDescent="0.2">
      <c r="A13" s="85">
        <v>2.6</v>
      </c>
      <c r="B13" s="72" t="s">
        <v>239</v>
      </c>
      <c r="C13" s="136">
        <v>0</v>
      </c>
    </row>
    <row r="14" spans="1:3" x14ac:dyDescent="0.2">
      <c r="A14" s="85">
        <v>2.7</v>
      </c>
      <c r="B14" s="72" t="s">
        <v>240</v>
      </c>
      <c r="C14" s="136">
        <v>0</v>
      </c>
    </row>
    <row r="15" spans="1:3" x14ac:dyDescent="0.2">
      <c r="A15" s="85">
        <v>2.8</v>
      </c>
      <c r="B15" s="72" t="s">
        <v>241</v>
      </c>
      <c r="C15" s="136">
        <v>0</v>
      </c>
    </row>
    <row r="16" spans="1:3" x14ac:dyDescent="0.2">
      <c r="A16" s="85">
        <v>2.9</v>
      </c>
      <c r="B16" s="72" t="s">
        <v>243</v>
      </c>
      <c r="C16" s="136">
        <v>0</v>
      </c>
    </row>
    <row r="17" spans="1:3" x14ac:dyDescent="0.2">
      <c r="A17" s="85" t="s">
        <v>535</v>
      </c>
      <c r="B17" s="72" t="s">
        <v>536</v>
      </c>
      <c r="C17" s="136">
        <v>0</v>
      </c>
    </row>
    <row r="18" spans="1:3" x14ac:dyDescent="0.2">
      <c r="A18" s="85" t="s">
        <v>559</v>
      </c>
      <c r="B18" s="72" t="s">
        <v>245</v>
      </c>
      <c r="C18" s="136">
        <v>0</v>
      </c>
    </row>
    <row r="19" spans="1:3" x14ac:dyDescent="0.2">
      <c r="A19" s="85" t="s">
        <v>560</v>
      </c>
      <c r="B19" s="72" t="s">
        <v>537</v>
      </c>
      <c r="C19" s="136">
        <v>0</v>
      </c>
    </row>
    <row r="20" spans="1:3" x14ac:dyDescent="0.2">
      <c r="A20" s="85" t="s">
        <v>561</v>
      </c>
      <c r="B20" s="72" t="s">
        <v>538</v>
      </c>
      <c r="C20" s="136">
        <v>0</v>
      </c>
    </row>
    <row r="21" spans="1:3" x14ac:dyDescent="0.2">
      <c r="A21" s="85" t="s">
        <v>562</v>
      </c>
      <c r="B21" s="72" t="s">
        <v>539</v>
      </c>
      <c r="C21" s="136">
        <v>0</v>
      </c>
    </row>
    <row r="22" spans="1:3" x14ac:dyDescent="0.2">
      <c r="A22" s="85" t="s">
        <v>540</v>
      </c>
      <c r="B22" s="72" t="s">
        <v>541</v>
      </c>
      <c r="C22" s="136">
        <v>0</v>
      </c>
    </row>
    <row r="23" spans="1:3" x14ac:dyDescent="0.2">
      <c r="A23" s="85" t="s">
        <v>542</v>
      </c>
      <c r="B23" s="72" t="s">
        <v>543</v>
      </c>
      <c r="C23" s="136">
        <v>0</v>
      </c>
    </row>
    <row r="24" spans="1:3" x14ac:dyDescent="0.2">
      <c r="A24" s="85" t="s">
        <v>544</v>
      </c>
      <c r="B24" s="72" t="s">
        <v>545</v>
      </c>
      <c r="C24" s="136">
        <v>0</v>
      </c>
    </row>
    <row r="25" spans="1:3" x14ac:dyDescent="0.2">
      <c r="A25" s="85" t="s">
        <v>546</v>
      </c>
      <c r="B25" s="72" t="s">
        <v>547</v>
      </c>
      <c r="C25" s="136">
        <v>0</v>
      </c>
    </row>
    <row r="26" spans="1:3" x14ac:dyDescent="0.2">
      <c r="A26" s="85" t="s">
        <v>548</v>
      </c>
      <c r="B26" s="72" t="s">
        <v>549</v>
      </c>
      <c r="C26" s="136">
        <v>0</v>
      </c>
    </row>
    <row r="27" spans="1:3" x14ac:dyDescent="0.2">
      <c r="A27" s="85" t="s">
        <v>550</v>
      </c>
      <c r="B27" s="72" t="s">
        <v>551</v>
      </c>
      <c r="C27" s="136">
        <v>0</v>
      </c>
    </row>
    <row r="28" spans="1:3" x14ac:dyDescent="0.2">
      <c r="A28" s="85" t="s">
        <v>552</v>
      </c>
      <c r="B28" s="80" t="s">
        <v>553</v>
      </c>
      <c r="C28" s="136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7">
        <f>SUM(C31:C35)</f>
        <v>0</v>
      </c>
    </row>
    <row r="31" spans="1:3" x14ac:dyDescent="0.2">
      <c r="A31" s="85" t="s">
        <v>555</v>
      </c>
      <c r="B31" s="72" t="s">
        <v>438</v>
      </c>
      <c r="C31" s="136">
        <v>0</v>
      </c>
    </row>
    <row r="32" spans="1:3" x14ac:dyDescent="0.2">
      <c r="A32" s="85" t="s">
        <v>556</v>
      </c>
      <c r="B32" s="72" t="s">
        <v>80</v>
      </c>
      <c r="C32" s="136">
        <v>0</v>
      </c>
    </row>
    <row r="33" spans="1:3" x14ac:dyDescent="0.2">
      <c r="A33" s="85" t="s">
        <v>557</v>
      </c>
      <c r="B33" s="72" t="s">
        <v>448</v>
      </c>
      <c r="C33" s="136">
        <v>0</v>
      </c>
    </row>
    <row r="34" spans="1:3" x14ac:dyDescent="0.2">
      <c r="A34" s="85" t="s">
        <v>661</v>
      </c>
      <c r="B34" s="72" t="s">
        <v>454</v>
      </c>
      <c r="C34" s="136">
        <v>0</v>
      </c>
    </row>
    <row r="35" spans="1:3" x14ac:dyDescent="0.2">
      <c r="A35" s="85" t="s">
        <v>662</v>
      </c>
      <c r="B35" s="80" t="s">
        <v>558</v>
      </c>
      <c r="C35" s="138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51">
        <f>C5-C7+C30</f>
        <v>1063705.58</v>
      </c>
    </row>
    <row r="39" spans="1:3" ht="15" customHeight="1" x14ac:dyDescent="0.2">
      <c r="A39" s="169" t="s">
        <v>622</v>
      </c>
      <c r="B39" s="169"/>
      <c r="C39" s="169"/>
    </row>
    <row r="40" spans="1:3" x14ac:dyDescent="0.2">
      <c r="A40" s="169"/>
      <c r="B40" s="169"/>
      <c r="C40" s="169"/>
    </row>
  </sheetData>
  <mergeCells count="5">
    <mergeCell ref="A1:C1"/>
    <mergeCell ref="A2:C2"/>
    <mergeCell ref="A3:C3"/>
    <mergeCell ref="A4:C4"/>
    <mergeCell ref="A39:C4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topLeftCell="A10" workbookViewId="0">
      <selection activeCell="B32" sqref="B3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659</v>
      </c>
      <c r="B1" s="176"/>
      <c r="C1" s="176"/>
      <c r="D1" s="176"/>
      <c r="E1" s="176"/>
      <c r="F1" s="176"/>
      <c r="G1" s="27" t="s">
        <v>602</v>
      </c>
      <c r="H1" s="28">
        <v>2023</v>
      </c>
    </row>
    <row r="2" spans="1:10" ht="18.95" customHeight="1" x14ac:dyDescent="0.2">
      <c r="A2" s="158" t="s">
        <v>613</v>
      </c>
      <c r="B2" s="176"/>
      <c r="C2" s="176"/>
      <c r="D2" s="176"/>
      <c r="E2" s="176"/>
      <c r="F2" s="176"/>
      <c r="G2" s="27" t="s">
        <v>603</v>
      </c>
      <c r="H2" s="28" t="s">
        <v>605</v>
      </c>
    </row>
    <row r="3" spans="1:10" ht="18.95" customHeight="1" x14ac:dyDescent="0.2">
      <c r="A3" s="177" t="s">
        <v>660</v>
      </c>
      <c r="B3" s="178"/>
      <c r="C3" s="178"/>
      <c r="D3" s="178"/>
      <c r="E3" s="178"/>
      <c r="F3" s="178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2540000</v>
      </c>
      <c r="E36" s="34">
        <v>0</v>
      </c>
      <c r="F36" s="34">
        <f t="shared" si="0"/>
        <v>2540000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1595696</v>
      </c>
      <c r="E37" s="34">
        <v>-2540000</v>
      </c>
      <c r="F37" s="34">
        <f t="shared" si="0"/>
        <v>-944304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-136600</v>
      </c>
      <c r="E40" s="34">
        <v>-1459096</v>
      </c>
      <c r="F40" s="34">
        <f t="shared" si="0"/>
        <v>-1595696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-2540000</v>
      </c>
      <c r="F41" s="34">
        <f t="shared" si="0"/>
        <v>-2540000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2678271.84</v>
      </c>
      <c r="E42" s="34">
        <v>-1201977.42</v>
      </c>
      <c r="F42" s="34">
        <f t="shared" si="0"/>
        <v>1476294.42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138271.84</v>
      </c>
      <c r="E43" s="34">
        <v>-138271.84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711404.8</v>
      </c>
      <c r="E44" s="34">
        <v>-711404.8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1774913.94</v>
      </c>
      <c r="E45" s="34">
        <v>-1774913.94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711384.8</v>
      </c>
      <c r="E46" s="34">
        <v>-711404.8</v>
      </c>
      <c r="F46" s="34">
        <f t="shared" si="0"/>
        <v>-20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711404.8</v>
      </c>
      <c r="E47" s="34">
        <v>352320.78</v>
      </c>
      <c r="F47" s="34">
        <f t="shared" si="0"/>
        <v>1063725.58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9" t="s">
        <v>34</v>
      </c>
      <c r="B5" s="179"/>
      <c r="C5" s="179"/>
      <c r="D5" s="179"/>
      <c r="E5" s="179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80" t="s">
        <v>36</v>
      </c>
      <c r="C10" s="180"/>
      <c r="D10" s="180"/>
      <c r="E10" s="180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80" t="s">
        <v>38</v>
      </c>
      <c r="C12" s="180"/>
      <c r="D12" s="180"/>
      <c r="E12" s="180"/>
    </row>
    <row r="13" spans="1:8" s="112" customFormat="1" ht="26.1" customHeight="1" x14ac:dyDescent="0.2">
      <c r="A13" s="116" t="s">
        <v>592</v>
      </c>
      <c r="B13" s="180" t="s">
        <v>39</v>
      </c>
      <c r="C13" s="180"/>
      <c r="D13" s="180"/>
      <c r="E13" s="180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I152"/>
    </sheetView>
  </sheetViews>
  <sheetFormatPr baseColWidth="10" defaultColWidth="9.140625" defaultRowHeight="11.25" x14ac:dyDescent="0.2"/>
  <cols>
    <col min="1" max="1" width="10" style="20" customWidth="1"/>
    <col min="2" max="2" width="45" style="20" customWidth="1"/>
    <col min="3" max="3" width="15.28515625" style="20" customWidth="1"/>
    <col min="4" max="4" width="16" style="20" customWidth="1"/>
    <col min="5" max="5" width="10" style="20" customWidth="1"/>
    <col min="6" max="6" width="11.140625" style="20" customWidth="1"/>
    <col min="7" max="7" width="11.7109375" style="20" customWidth="1"/>
    <col min="8" max="8" width="9.140625" style="20" customWidth="1"/>
    <col min="9" max="9" width="11.28515625" style="20" customWidth="1"/>
    <col min="10" max="16384" width="9.140625" style="20"/>
  </cols>
  <sheetData>
    <row r="1" spans="1:8" s="16" customFormat="1" ht="18.95" customHeight="1" x14ac:dyDescent="0.25">
      <c r="A1" s="156" t="s">
        <v>659</v>
      </c>
      <c r="B1" s="157"/>
      <c r="C1" s="157"/>
      <c r="D1" s="157"/>
      <c r="E1" s="157"/>
      <c r="F1" s="157"/>
      <c r="G1" s="14" t="s">
        <v>602</v>
      </c>
      <c r="H1" s="25">
        <v>2023</v>
      </c>
    </row>
    <row r="2" spans="1:8" s="16" customFormat="1" ht="18.95" customHeight="1" x14ac:dyDescent="0.25">
      <c r="A2" s="156" t="s">
        <v>606</v>
      </c>
      <c r="B2" s="157"/>
      <c r="C2" s="157"/>
      <c r="D2" s="157"/>
      <c r="E2" s="157"/>
      <c r="F2" s="157"/>
      <c r="G2" s="14" t="s">
        <v>603</v>
      </c>
      <c r="H2" s="25" t="s">
        <v>605</v>
      </c>
    </row>
    <row r="3" spans="1:8" s="16" customFormat="1" ht="18.95" customHeight="1" x14ac:dyDescent="0.25">
      <c r="A3" s="156" t="s">
        <v>660</v>
      </c>
      <c r="B3" s="157"/>
      <c r="C3" s="157"/>
      <c r="D3" s="157"/>
      <c r="E3" s="157"/>
      <c r="F3" s="157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ht="33.75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153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-0.04</v>
      </c>
      <c r="D20" s="24">
        <v>-0.04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4000</v>
      </c>
      <c r="D21" s="24">
        <v>4000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406703.29</v>
      </c>
      <c r="D62" s="24">
        <f t="shared" ref="D62:E62" si="0">SUM(D63:D70)</f>
        <v>0</v>
      </c>
      <c r="E62" s="24">
        <f t="shared" si="0"/>
        <v>237988.54</v>
      </c>
    </row>
    <row r="63" spans="1:9" x14ac:dyDescent="0.2">
      <c r="A63" s="22">
        <v>1241</v>
      </c>
      <c r="B63" s="20" t="s">
        <v>236</v>
      </c>
      <c r="C63" s="24">
        <v>280733.28999999998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125970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237988.54</v>
      </c>
    </row>
    <row r="68" spans="1:9" x14ac:dyDescent="0.2">
      <c r="A68" s="22">
        <v>1246</v>
      </c>
      <c r="B68" s="20" t="s">
        <v>241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20650.080000000002</v>
      </c>
      <c r="D110" s="24">
        <f>SUM(D111:D119)</f>
        <v>20650.080000000002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20650.080000000002</v>
      </c>
      <c r="D117" s="24">
        <f t="shared" si="1"/>
        <v>20650.080000000002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sqref="A1:E21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5" t="s">
        <v>659</v>
      </c>
      <c r="B1" s="155"/>
      <c r="C1" s="155"/>
      <c r="D1" s="14" t="s">
        <v>602</v>
      </c>
      <c r="E1" s="25">
        <v>2023</v>
      </c>
    </row>
    <row r="2" spans="1:5" s="16" customFormat="1" ht="18.95" customHeight="1" x14ac:dyDescent="0.25">
      <c r="A2" s="155" t="s">
        <v>607</v>
      </c>
      <c r="B2" s="155"/>
      <c r="C2" s="155"/>
      <c r="D2" s="14" t="s">
        <v>603</v>
      </c>
      <c r="E2" s="25" t="s">
        <v>605</v>
      </c>
    </row>
    <row r="3" spans="1:5" s="16" customFormat="1" ht="18.95" customHeight="1" x14ac:dyDescent="0.25">
      <c r="A3" s="155" t="s">
        <v>660</v>
      </c>
      <c r="B3" s="155"/>
      <c r="C3" s="155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1595696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1595696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1595696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1063705.58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1063705.58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561495.73</v>
      </c>
      <c r="D100" s="53">
        <f t="shared" ref="D100:D163" si="0">C100/$C$98</f>
        <v>0.52786761727808174</v>
      </c>
      <c r="E100" s="49"/>
    </row>
    <row r="101" spans="1:5" x14ac:dyDescent="0.2">
      <c r="A101" s="51">
        <v>5111</v>
      </c>
      <c r="B101" s="49" t="s">
        <v>360</v>
      </c>
      <c r="C101" s="52">
        <v>426197</v>
      </c>
      <c r="D101" s="53">
        <f t="shared" si="0"/>
        <v>0.40067196037459912</v>
      </c>
      <c r="E101" s="49"/>
    </row>
    <row r="102" spans="1:5" x14ac:dyDescent="0.2">
      <c r="A102" s="51">
        <v>5112</v>
      </c>
      <c r="B102" s="49" t="s">
        <v>361</v>
      </c>
      <c r="C102" s="52">
        <v>57015</v>
      </c>
      <c r="D102" s="53">
        <f t="shared" si="0"/>
        <v>5.3600358099089786E-2</v>
      </c>
      <c r="E102" s="49"/>
    </row>
    <row r="103" spans="1:5" x14ac:dyDescent="0.2">
      <c r="A103" s="51">
        <v>5113</v>
      </c>
      <c r="B103" s="49" t="s">
        <v>362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67316.73</v>
      </c>
      <c r="D105" s="53">
        <f t="shared" si="0"/>
        <v>6.328511504094958E-2</v>
      </c>
      <c r="E105" s="49"/>
    </row>
    <row r="106" spans="1:5" x14ac:dyDescent="0.2">
      <c r="A106" s="51">
        <v>5116</v>
      </c>
      <c r="B106" s="49" t="s">
        <v>365</v>
      </c>
      <c r="C106" s="52">
        <v>10967</v>
      </c>
      <c r="D106" s="53">
        <f t="shared" si="0"/>
        <v>1.0310183763443264E-2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23347.24</v>
      </c>
      <c r="D107" s="53">
        <f t="shared" si="0"/>
        <v>2.1948968247397931E-2</v>
      </c>
      <c r="E107" s="49"/>
    </row>
    <row r="108" spans="1:5" x14ac:dyDescent="0.2">
      <c r="A108" s="51">
        <v>5121</v>
      </c>
      <c r="B108" s="49" t="s">
        <v>367</v>
      </c>
      <c r="C108" s="52">
        <v>5791.64</v>
      </c>
      <c r="D108" s="53">
        <f t="shared" si="0"/>
        <v>5.4447773038851597E-3</v>
      </c>
      <c r="E108" s="49"/>
    </row>
    <row r="109" spans="1:5" x14ac:dyDescent="0.2">
      <c r="A109" s="51">
        <v>5122</v>
      </c>
      <c r="B109" s="49" t="s">
        <v>368</v>
      </c>
      <c r="C109" s="52">
        <v>716</v>
      </c>
      <c r="D109" s="53">
        <f t="shared" si="0"/>
        <v>6.7311858982633144E-4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373</v>
      </c>
      <c r="C114" s="52">
        <v>13409.6</v>
      </c>
      <c r="D114" s="53">
        <f t="shared" si="0"/>
        <v>1.2606495868903875E-2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3430</v>
      </c>
      <c r="D116" s="53">
        <f t="shared" si="0"/>
        <v>3.2245764847825651E-3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478862.61000000004</v>
      </c>
      <c r="D117" s="53">
        <f t="shared" si="0"/>
        <v>0.45018341447452032</v>
      </c>
      <c r="E117" s="49"/>
    </row>
    <row r="118" spans="1:5" x14ac:dyDescent="0.2">
      <c r="A118" s="51">
        <v>5131</v>
      </c>
      <c r="B118" s="49" t="s">
        <v>377</v>
      </c>
      <c r="C118" s="52">
        <v>14137.85</v>
      </c>
      <c r="D118" s="53">
        <f t="shared" si="0"/>
        <v>1.3291130803318715E-2</v>
      </c>
      <c r="E118" s="49"/>
    </row>
    <row r="119" spans="1:5" x14ac:dyDescent="0.2">
      <c r="A119" s="51">
        <v>5132</v>
      </c>
      <c r="B119" s="49" t="s">
        <v>378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379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380</v>
      </c>
      <c r="C121" s="52">
        <v>10453.549999999999</v>
      </c>
      <c r="D121" s="53">
        <f t="shared" si="0"/>
        <v>9.8274844059763212E-3</v>
      </c>
      <c r="E121" s="49"/>
    </row>
    <row r="122" spans="1:5" x14ac:dyDescent="0.2">
      <c r="A122" s="51">
        <v>5135</v>
      </c>
      <c r="B122" s="49" t="s">
        <v>381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382</v>
      </c>
      <c r="C123" s="52">
        <v>333644.77</v>
      </c>
      <c r="D123" s="53">
        <f t="shared" si="0"/>
        <v>0.31366270542643954</v>
      </c>
      <c r="E123" s="49"/>
    </row>
    <row r="124" spans="1:5" x14ac:dyDescent="0.2">
      <c r="A124" s="51">
        <v>5137</v>
      </c>
      <c r="B124" s="49" t="s">
        <v>383</v>
      </c>
      <c r="C124" s="52">
        <v>2212</v>
      </c>
      <c r="D124" s="53">
        <f t="shared" si="0"/>
        <v>2.0795227942679399E-3</v>
      </c>
      <c r="E124" s="49"/>
    </row>
    <row r="125" spans="1:5" x14ac:dyDescent="0.2">
      <c r="A125" s="51">
        <v>5138</v>
      </c>
      <c r="B125" s="49" t="s">
        <v>384</v>
      </c>
      <c r="C125" s="52">
        <v>101247.44</v>
      </c>
      <c r="D125" s="53">
        <f t="shared" si="0"/>
        <v>9.5183706754645395E-2</v>
      </c>
      <c r="E125" s="49"/>
    </row>
    <row r="126" spans="1:5" x14ac:dyDescent="0.2">
      <c r="A126" s="51">
        <v>5139</v>
      </c>
      <c r="B126" s="49" t="s">
        <v>385</v>
      </c>
      <c r="C126" s="52">
        <v>17167</v>
      </c>
      <c r="D126" s="53">
        <f t="shared" si="0"/>
        <v>1.6138864289872389E-2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H31"/>
    </sheetView>
  </sheetViews>
  <sheetFormatPr baseColWidth="10" defaultColWidth="9.140625" defaultRowHeight="11.25" x14ac:dyDescent="0.2"/>
  <cols>
    <col min="1" max="1" width="10" style="29" customWidth="1"/>
    <col min="2" max="2" width="41.28515625" style="29" customWidth="1"/>
    <col min="3" max="3" width="22.85546875" style="29" customWidth="1"/>
    <col min="4" max="4" width="10.85546875" style="29" customWidth="1"/>
    <col min="5" max="5" width="9.85546875" style="29" customWidth="1"/>
    <col min="6" max="16384" width="9.140625" style="29"/>
  </cols>
  <sheetData>
    <row r="1" spans="1:5" ht="18.95" customHeight="1" x14ac:dyDescent="0.2">
      <c r="A1" s="158" t="s">
        <v>659</v>
      </c>
      <c r="B1" s="158"/>
      <c r="C1" s="158"/>
      <c r="D1" s="27" t="s">
        <v>602</v>
      </c>
      <c r="E1" s="28">
        <v>2023</v>
      </c>
    </row>
    <row r="2" spans="1:5" ht="18.95" customHeight="1" x14ac:dyDescent="0.2">
      <c r="A2" s="158" t="s">
        <v>608</v>
      </c>
      <c r="B2" s="158"/>
      <c r="C2" s="158"/>
      <c r="D2" s="27" t="s">
        <v>603</v>
      </c>
      <c r="E2" s="28" t="s">
        <v>605</v>
      </c>
    </row>
    <row r="3" spans="1:5" ht="18.95" customHeight="1" x14ac:dyDescent="0.2">
      <c r="A3" s="158" t="s">
        <v>660</v>
      </c>
      <c r="B3" s="158"/>
      <c r="C3" s="158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87990.02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531990.42000000004</v>
      </c>
    </row>
    <row r="15" spans="1:5" x14ac:dyDescent="0.2">
      <c r="A15" s="33">
        <v>3220</v>
      </c>
      <c r="B15" s="29" t="s">
        <v>468</v>
      </c>
      <c r="C15" s="34">
        <v>772848.75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sqref="A1:E122"/>
    </sheetView>
  </sheetViews>
  <sheetFormatPr baseColWidth="10" defaultColWidth="9.140625" defaultRowHeight="11.25" x14ac:dyDescent="0.2"/>
  <cols>
    <col min="1" max="1" width="10" style="29" customWidth="1"/>
    <col min="2" max="2" width="52.42578125" style="29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659</v>
      </c>
      <c r="B1" s="158"/>
      <c r="C1" s="158"/>
      <c r="D1" s="27" t="s">
        <v>602</v>
      </c>
      <c r="E1" s="28">
        <v>2023</v>
      </c>
    </row>
    <row r="2" spans="1:5" s="35" customFormat="1" ht="18.95" customHeight="1" x14ac:dyDescent="0.25">
      <c r="A2" s="158" t="s">
        <v>609</v>
      </c>
      <c r="B2" s="158"/>
      <c r="C2" s="158"/>
      <c r="D2" s="27" t="s">
        <v>603</v>
      </c>
      <c r="E2" s="28" t="s">
        <v>605</v>
      </c>
    </row>
    <row r="3" spans="1:5" s="35" customFormat="1" ht="18.95" customHeight="1" x14ac:dyDescent="0.25">
      <c r="A3" s="158" t="s">
        <v>660</v>
      </c>
      <c r="B3" s="158"/>
      <c r="C3" s="158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1239314.76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713013.27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1239314.76</v>
      </c>
      <c r="D15" s="123">
        <f>SUM(D8:D14)</f>
        <v>713013.27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531990.42000000004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-20</v>
      </c>
      <c r="D48" s="123">
        <f>D51+D63+D91+D94+D49</f>
        <v>22408.02</v>
      </c>
    </row>
    <row r="49" spans="1:4" x14ac:dyDescent="0.2">
      <c r="A49" s="139">
        <v>5100</v>
      </c>
      <c r="B49" s="140" t="s">
        <v>358</v>
      </c>
      <c r="C49" s="141">
        <f>SUM(C50:C50)</f>
        <v>0</v>
      </c>
      <c r="D49" s="141">
        <f>SUM(D50:D50)</f>
        <v>0</v>
      </c>
    </row>
    <row r="50" spans="1:4" x14ac:dyDescent="0.2">
      <c r="A50" s="142">
        <v>5130</v>
      </c>
      <c r="B50" s="143" t="s">
        <v>647</v>
      </c>
      <c r="C50" s="144">
        <v>0</v>
      </c>
      <c r="D50" s="144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0</v>
      </c>
      <c r="D63" s="123">
        <f>D64+D73+D76+D82</f>
        <v>22408.02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22408.02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22408.02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-20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-2.1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-17.899999999999999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39">
        <v>3100</v>
      </c>
      <c r="B101" s="145" t="s">
        <v>648</v>
      </c>
      <c r="C101" s="146">
        <f>SUM(C102:C105)</f>
        <v>0</v>
      </c>
      <c r="D101" s="146">
        <f>SUM(D102:D105)</f>
        <v>0</v>
      </c>
    </row>
    <row r="102" spans="1:4" x14ac:dyDescent="0.2">
      <c r="A102" s="142"/>
      <c r="B102" s="147" t="s">
        <v>649</v>
      </c>
      <c r="C102" s="148">
        <v>0</v>
      </c>
      <c r="D102" s="148">
        <v>0</v>
      </c>
    </row>
    <row r="103" spans="1:4" x14ac:dyDescent="0.2">
      <c r="A103" s="142"/>
      <c r="B103" s="147" t="s">
        <v>650</v>
      </c>
      <c r="C103" s="148">
        <v>0</v>
      </c>
      <c r="D103" s="148">
        <v>0</v>
      </c>
    </row>
    <row r="104" spans="1:4" x14ac:dyDescent="0.2">
      <c r="A104" s="142"/>
      <c r="B104" s="147" t="s">
        <v>651</v>
      </c>
      <c r="C104" s="148">
        <v>0</v>
      </c>
      <c r="D104" s="148">
        <v>0</v>
      </c>
    </row>
    <row r="105" spans="1:4" x14ac:dyDescent="0.2">
      <c r="A105" s="142"/>
      <c r="B105" s="147" t="s">
        <v>652</v>
      </c>
      <c r="C105" s="148">
        <v>0</v>
      </c>
      <c r="D105" s="148">
        <v>0</v>
      </c>
    </row>
    <row r="106" spans="1:4" x14ac:dyDescent="0.2">
      <c r="A106" s="142"/>
      <c r="B106" s="149" t="s">
        <v>653</v>
      </c>
      <c r="C106" s="141">
        <f>+C107</f>
        <v>0</v>
      </c>
      <c r="D106" s="141">
        <f>+D107</f>
        <v>0</v>
      </c>
    </row>
    <row r="107" spans="1:4" x14ac:dyDescent="0.2">
      <c r="A107" s="139">
        <v>1270</v>
      </c>
      <c r="B107" s="140" t="s">
        <v>251</v>
      </c>
      <c r="C107" s="146">
        <f>+C108</f>
        <v>0</v>
      </c>
      <c r="D107" s="146">
        <f>+D108</f>
        <v>0</v>
      </c>
    </row>
    <row r="108" spans="1:4" x14ac:dyDescent="0.2">
      <c r="A108" s="142">
        <v>1273</v>
      </c>
      <c r="B108" s="143" t="s">
        <v>654</v>
      </c>
      <c r="C108" s="148">
        <v>0</v>
      </c>
      <c r="D108" s="148">
        <v>0</v>
      </c>
    </row>
    <row r="109" spans="1:4" x14ac:dyDescent="0.2">
      <c r="A109" s="142"/>
      <c r="B109" s="149" t="s">
        <v>655</v>
      </c>
      <c r="C109" s="141">
        <f>+C110+C112</f>
        <v>0</v>
      </c>
      <c r="D109" s="141">
        <f>+D110+D112</f>
        <v>0</v>
      </c>
    </row>
    <row r="110" spans="1:4" x14ac:dyDescent="0.2">
      <c r="A110" s="139">
        <v>4300</v>
      </c>
      <c r="B110" s="145" t="s">
        <v>656</v>
      </c>
      <c r="C110" s="146">
        <f>+C111</f>
        <v>0</v>
      </c>
      <c r="D110" s="150">
        <f>+D111</f>
        <v>0</v>
      </c>
    </row>
    <row r="111" spans="1:4" x14ac:dyDescent="0.2">
      <c r="A111" s="142">
        <v>4399</v>
      </c>
      <c r="B111" s="147" t="s">
        <v>351</v>
      </c>
      <c r="C111" s="148">
        <v>0</v>
      </c>
      <c r="D111" s="148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531970.42000000004</v>
      </c>
      <c r="D122" s="123">
        <f>D47+D48+D100-D106-D109</f>
        <v>22408.02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2023-08-03T05:07:11Z</cp:lastPrinted>
  <dcterms:created xsi:type="dcterms:W3CDTF">2012-12-11T20:36:24Z</dcterms:created>
  <dcterms:modified xsi:type="dcterms:W3CDTF">2023-08-04T21:00:54Z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