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3\CUARTO TRIMESTRE\PAGINA WEB\INFORMACION CONTABLE\"/>
    </mc:Choice>
  </mc:AlternateContent>
  <xr:revisionPtr revIDLastSave="0" documentId="13_ncr:1_{D12CF2A7-2B60-492D-A1EF-A7BBB8498C98}" xr6:coauthVersionLast="45" xr6:coauthVersionMax="45" xr10:uidLastSave="{00000000-0000-0000-0000-000000000000}"/>
  <bookViews>
    <workbookView xWindow="-120" yWindow="-120" windowWidth="29040" windowHeight="15840" tabRatio="863" activeTab="9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ACT!$A$1:$E$224</definedName>
    <definedName name="_xlnm.Print_Area" localSheetId="7">EFE!$A$1:$E$129</definedName>
    <definedName name="_xlnm.Print_Area" localSheetId="1">ESF!$A$1:$I$156</definedName>
    <definedName name="_xlnm.Print_Area" localSheetId="11">Memoria!$A$1:$J$56</definedName>
    <definedName name="_xlnm.Print_Area" localSheetId="5">VHP!$A$1:$E$35</definedName>
  </definedName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<sst xmlns="http://schemas.openxmlformats.org/spreadsheetml/2006/main" count="939" uniqueCount="668">
  <si>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</si>
  <si>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</si>
  <si>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</si>
  <si>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</si>
  <si>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</si>
  <si>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</si>
  <si>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</si>
  <si>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</si>
  <si>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</si>
  <si>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</si>
  <si>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</si>
  <si>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</si>
  <si>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</si>
  <si>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</si>
  <si>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</si>
  <si>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</si>
  <si>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</si>
  <si>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</si>
  <si>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</si>
  <si>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</si>
  <si>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</si>
  <si>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</si>
  <si>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</si>
  <si>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</si>
  <si>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</si>
  <si>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</si>
  <si>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</si>
  <si>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</si>
  <si>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</si>
  <si>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</si>
  <si>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</si>
  <si>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</si>
  <si>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</si>
  <si>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</si>
  <si>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</si>
  <si>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</si>
  <si>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</si>
  <si>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</si>
  <si>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</si>
  <si>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</si>
  <si>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</si>
  <si>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</si>
  <si>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</si>
  <si>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</si>
  <si>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</si>
  <si>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</si>
  <si>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</si>
  <si>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</si>
  <si>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</si>
  <si>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</si>
  <si>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</si>
  <si>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</si>
  <si>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</si>
  <si>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</si>
  <si>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</si>
  <si>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</si>
  <si>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</si>
  <si>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</si>
  <si>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</si>
  <si>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</si>
  <si>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</si>
  <si>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</si>
  <si>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</si>
  <si>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</si>
  <si>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</si>
  <si>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</si>
  <si>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</si>
  <si>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</si>
  <si>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</si>
  <si>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</si>
  <si>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</si>
  <si>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</si>
  <si>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</si>
  <si>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</si>
  <si>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</si>
  <si>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</si>
  <si>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</si>
  <si>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</si>
  <si>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</si>
  <si>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</si>
  <si>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</si>
  <si>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</si>
  <si>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</si>
  <si>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</si>
  <si>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</si>
  <si>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</si>
  <si>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</si>
  <si>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</si>
  <si>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</si>
  <si>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</si>
  <si>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</si>
  <si>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</si>
  <si>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</si>
  <si>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</si>
  <si>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</si>
  <si>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</si>
  <si>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</si>
  <si>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</si>
  <si>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</si>
  <si>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</si>
  <si>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</si>
  <si>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</si>
  <si>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</si>
  <si>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</si>
  <si>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</si>
  <si>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</si>
  <si>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</si>
  <si>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</si>
  <si>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</si>
  <si>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</si>
  <si>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</si>
  <si>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</si>
  <si>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</si>
  <si>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</si>
  <si>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</si>
  <si>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</si>
  <si>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</si>
  <si>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</si>
  <si>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</si>
  <si>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</si>
  <si>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</si>
  <si>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</si>
  <si>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</si>
  <si>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</si>
  <si>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</si>
  <si>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</si>
  <si>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</si>
  <si>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</si>
  <si>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</si>
  <si>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</si>
  <si>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</si>
  <si>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</si>
  <si>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</si>
  <si>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</si>
  <si>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</si>
  <si>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</si>
  <si>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</si>
  <si>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</si>
  <si>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</si>
  <si>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</si>
  <si>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</si>
  <si>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</si>
  <si>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</si>
  <si>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</si>
  <si>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</si>
  <si>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</si>
  <si>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</si>
  <si>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</si>
  <si>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</si>
  <si>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</si>
  <si>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</si>
  <si>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</si>
  <si>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</si>
  <si>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</si>
  <si>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</si>
  <si>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</si>
  <si>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</si>
  <si>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</si>
  <si>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</si>
  <si>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</si>
  <si>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</si>
  <si>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</si>
  <si>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</si>
  <si>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</si>
  <si>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</si>
  <si>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</si>
  <si>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</si>
  <si>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</si>
  <si>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</si>
  <si>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</si>
  <si>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</si>
  <si>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</si>
  <si>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</si>
  <si>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</si>
  <si>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</si>
  <si>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</si>
  <si>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</si>
  <si>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</si>
  <si>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</si>
  <si>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</si>
  <si>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</si>
  <si>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</si>
  <si>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</si>
  <si>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</si>
  <si>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</si>
  <si>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</si>
  <si>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</si>
  <si>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</si>
  <si>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</si>
  <si>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</si>
  <si>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</si>
  <si>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</si>
  <si>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</si>
  <si>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</si>
  <si>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</si>
  <si>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</si>
  <si>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</si>
  <si>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</si>
  <si>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</si>
  <si>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</si>
  <si>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</si>
  <si>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</si>
  <si>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</si>
  <si>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</si>
  <si>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</si>
  <si>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</si>
  <si>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</si>
  <si>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</si>
  <si>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</si>
  <si>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</si>
  <si>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</si>
  <si>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</si>
  <si>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</si>
  <si>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</si>
  <si>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</si>
  <si>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</si>
  <si>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</si>
  <si>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</si>
  <si>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</si>
  <si>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</si>
  <si>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</si>
  <si>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</si>
  <si>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</si>
  <si>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</si>
  <si>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</si>
  <si>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</si>
  <si>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</si>
  <si>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</si>
  <si>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</si>
  <si>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</si>
  <si>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</si>
  <si>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</si>
  <si>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</si>
  <si>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</si>
  <si>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</si>
  <si>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</si>
  <si>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</si>
  <si>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</si>
  <si>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</si>
  <si>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</si>
  <si>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</si>
  <si>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</si>
  <si>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</si>
  <si>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</si>
  <si>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</si>
  <si>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</si>
  <si>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</si>
  <si>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</si>
  <si>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</si>
  <si>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</si>
  <si>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</si>
  <si>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</si>
  <si>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</si>
  <si>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</si>
  <si>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</si>
  <si>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</si>
  <si>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</si>
  <si>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</si>
  <si>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</si>
  <si>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</si>
  <si>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</si>
  <si>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</si>
  <si>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</si>
  <si>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</si>
  <si>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</si>
  <si>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</si>
  <si>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</si>
  <si>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</si>
  <si>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</si>
  <si>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</si>
  <si>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</si>
  <si>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</si>
  <si>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</si>
  <si>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</si>
  <si>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</si>
  <si>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</si>
  <si>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</si>
  <si>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</si>
  <si>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</si>
  <si>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</si>
  <si>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</si>
  <si>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</si>
  <si>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</si>
  <si>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</si>
  <si>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</si>
  <si>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</si>
  <si>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</si>
  <si>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</si>
  <si>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</si>
  <si>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</si>
  <si>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</si>
  <si>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</si>
  <si>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</si>
  <si>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</si>
  <si>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</si>
  <si>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</si>
  <si>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</si>
  <si>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</si>
  <si>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</si>
  <si>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</si>
  <si>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</si>
  <si>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</si>
  <si>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</si>
  <si>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</si>
  <si>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</si>
  <si>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</si>
  <si>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</si>
  <si>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</si>
  <si>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</si>
  <si>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</si>
  <si>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</si>
  <si>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</si>
  <si>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</si>
  <si>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</si>
  <si>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</si>
  <si>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</si>
  <si>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</si>
  <si>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</si>
  <si>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</si>
  <si>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</si>
  <si>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</si>
  <si>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</si>
  <si>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</si>
  <si>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</si>
  <si>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</si>
  <si>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</si>
  <si>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</si>
  <si>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</si>
  <si>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</si>
  <si>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</si>
  <si>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</si>
  <si>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</si>
  <si>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</si>
  <si>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</si>
  <si>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</si>
  <si>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</si>
  <si>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</si>
  <si>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</si>
  <si>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</si>
  <si>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</si>
  <si>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</si>
  <si>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</si>
  <si>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</si>
  <si>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</si>
  <si>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</si>
  <si>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</si>
  <si>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</si>
  <si>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</si>
  <si>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</si>
  <si>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</si>
  <si>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</si>
  <si>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</si>
  <si>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</si>
  <si>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</si>
  <si>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</si>
  <si>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</si>
  <si>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</si>
  <si>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</si>
  <si>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</si>
  <si>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</si>
  <si>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</si>
  <si>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</si>
  <si>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</si>
  <si>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</si>
  <si>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</si>
  <si>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</si>
  <si>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</si>
  <si>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</si>
  <si>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</si>
  <si>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</si>
  <si>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</si>
  <si>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</si>
  <si>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</si>
  <si>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</si>
  <si>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</si>
  <si>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</si>
  <si>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</si>
  <si>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</si>
  <si>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</si>
  <si>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</si>
  <si>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</si>
  <si>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</si>
  <si>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</si>
  <si>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</si>
  <si>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</si>
  <si>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</si>
  <si>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</si>
  <si>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</si>
  <si>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</si>
  <si>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</si>
  <si>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</si>
  <si>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</si>
  <si>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</si>
  <si>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</si>
  <si>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</si>
  <si>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</si>
  <si>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</si>
  <si>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</si>
  <si>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</si>
  <si>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</si>
  <si>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</si>
  <si>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</si>
  <si>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</si>
  <si>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</si>
  <si>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</si>
  <si>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</si>
  <si>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</si>
  <si>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</si>
  <si>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</si>
  <si>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</si>
  <si>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</si>
  <si>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</si>
  <si>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</si>
  <si>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</si>
  <si>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</si>
  <si>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</si>
  <si>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</si>
  <si>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</si>
  <si>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</si>
  <si>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</si>
  <si>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</si>
  <si>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</si>
  <si>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</si>
  <si>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</si>
  <si>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</si>
  <si>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</si>
  <si>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</si>
  <si>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</si>
  <si>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</si>
  <si>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</si>
  <si>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</si>
  <si>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</si>
  <si>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</si>
  <si>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</si>
  <si>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</si>
  <si>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</si>
  <si>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</si>
  <si>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</si>
  <si>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</si>
  <si>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</si>
  <si>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</si>
  <si>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</si>
  <si>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</si>
  <si>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</si>
  <si>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</si>
  <si>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</si>
  <si>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</si>
  <si>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</si>
  <si>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</si>
  <si>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</si>
  <si>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</si>
  <si>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</si>
  <si>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</si>
  <si>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</si>
  <si>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</si>
  <si>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</si>
  <si>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</si>
  <si>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</si>
  <si>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</si>
  <si>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</si>
  <si>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</si>
  <si>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</si>
  <si>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</si>
  <si>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</si>
  <si>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</si>
  <si>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</si>
  <si>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</si>
  <si>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</si>
  <si>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</si>
  <si>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</si>
  <si>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</si>
  <si>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</si>
  <si>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</si>
  <si>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</si>
  <si>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</si>
  <si>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</si>
  <si>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</si>
  <si>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</si>
  <si>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</si>
  <si>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</si>
  <si>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</si>
  <si>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</si>
  <si>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</si>
  <si>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</si>
  <si>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</si>
  <si>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</si>
  <si>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</si>
  <si>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</si>
  <si>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</si>
  <si>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</si>
  <si>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</si>
  <si>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</si>
  <si>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</si>
  <si>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</si>
  <si>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</si>
  <si>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</si>
  <si>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</si>
  <si>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</si>
  <si>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</si>
  <si>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</si>
  <si>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</si>
  <si>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</si>
  <si>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</si>
  <si>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</si>
  <si>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</si>
  <si>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</si>
  <si>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</si>
  <si>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</si>
  <si>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</si>
  <si>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</si>
  <si>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</si>
  <si>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</si>
  <si>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</si>
  <si>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</si>
  <si>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</si>
  <si>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</si>
  <si>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</si>
  <si>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</si>
  <si>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</si>
  <si>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</si>
  <si>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</si>
  <si>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</si>
  <si>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</si>
  <si>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</si>
  <si>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</si>
  <si>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</si>
  <si>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</si>
  <si>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</si>
  <si>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</si>
  <si>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</si>
  <si>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</si>
  <si>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</si>
  <si>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</si>
  <si>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</si>
  <si>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</si>
  <si>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</si>
  <si>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</si>
  <si>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</si>
  <si>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</si>
  <si>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</si>
  <si>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</si>
  <si>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</si>
  <si>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</si>
  <si>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</si>
  <si>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</si>
  <si>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</si>
  <si>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</si>
  <si>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</si>
  <si>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</si>
  <si>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</si>
  <si>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</si>
  <si>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</si>
  <si>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</si>
  <si>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</si>
  <si>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</si>
  <si>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</si>
  <si>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</si>
  <si>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</si>
  <si>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</si>
  <si>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</si>
  <si>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</si>
  <si>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</si>
  <si>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</si>
  <si>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</si>
  <si>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</si>
  <si>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</si>
  <si>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</si>
  <si>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</si>
  <si>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</si>
  <si>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</si>
  <si>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</si>
  <si>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</si>
  <si>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</si>
  <si>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</si>
  <si>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</si>
  <si>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</si>
  <si>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</si>
  <si>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</si>
  <si>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</si>
  <si>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</si>
  <si>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</si>
  <si>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</si>
  <si>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</si>
  <si>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</si>
  <si>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</si>
  <si>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</si>
  <si>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</si>
  <si>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</si>
  <si>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</si>
  <si>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</si>
  <si>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</si>
  <si>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</si>
  <si>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</si>
  <si>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</si>
  <si>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</si>
  <si>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</si>
  <si>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</si>
  <si>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</si>
  <si>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</si>
  <si>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</si>
  <si>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</si>
  <si>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</si>
  <si>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</si>
  <si>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</si>
  <si>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</si>
  <si>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</si>
  <si>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</si>
  <si>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</si>
  <si>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</si>
  <si>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</si>
  <si>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</si>
  <si>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</si>
  <si>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</si>
  <si>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</si>
  <si>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</si>
  <si>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</si>
  <si>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</si>
  <si>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</si>
  <si>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</si>
  <si>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</si>
  <si>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</si>
  <si>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</si>
  <si>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</si>
  <si>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</si>
  <si>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</si>
  <si>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</si>
  <si>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</si>
  <si>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</si>
  <si>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</si>
  <si>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</si>
  <si>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</si>
  <si>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</si>
  <si>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</si>
  <si>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</si>
  <si>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</si>
  <si>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</si>
  <si>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</si>
  <si>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</si>
  <si>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</si>
  <si>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</si>
  <si>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</si>
  <si>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</si>
  <si>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</si>
  <si>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</si>
  <si>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</si>
  <si>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</si>
  <si>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</si>
  <si>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</si>
  <si>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</si>
  <si>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</si>
  <si>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</si>
  <si>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</si>
  <si>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</si>
  <si>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</si>
  <si>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</si>
  <si>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</si>
  <si>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</si>
  <si>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</si>
  <si>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</si>
  <si>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</si>
  <si>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</si>
  <si>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</si>
  <si>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Consejo Turístico San José Iturbide Guanajuato.</t>
  </si>
  <si>
    <t>Correspondiente del 1 de Enero al 31 de Diciembre de 2023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</si>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</sst>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3" fontId="13" fillId="0" borderId="0" xfId="9" applyNumberFormat="1" applyFont="1"/>
    <xf numFmtId="3" fontId="13" fillId="0" borderId="0" xfId="8" applyNumberFormat="1" applyFont="1"/>
    <xf numFmtId="3" fontId="3" fillId="0" borderId="0" xfId="12" applyNumberFormat="1" applyFont="1"/>
    <xf numFmtId="3" fontId="12" fillId="0" borderId="0" xfId="9" applyNumberFormat="1" applyFont="1"/>
    <xf numFmtId="0" fontId="3" fillId="0" borderId="0" xfId="3" applyFont="1" applyProtection="1">
      <protection locked="0"/>
    </xf>
    <xf numFmtId="0" fontId="3" fillId="0" borderId="0" xfId="3" applyFont="1" applyAlignment="1" applyProtection="1">
      <alignment horizontal="center"/>
      <protection locked="0"/>
    </xf>
    <xf numFmtId="0" fontId="8" fillId="0" borderId="0" xfId="10" applyFont="1" applyAlignment="1">
      <alignment horizontal="left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8" fillId="0" borderId="0" xfId="10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3" t="s">
        <v>662</v>
      </c>
      <c r="B1" s="173"/>
      <c r="C1" s="17"/>
      <c r="D1" s="14" t="s">
        <v>602</v>
      </c>
      <c r="E1" s="15">
        <v>2023</v>
      </c>
    </row>
    <row r="2" spans="1:5" ht="18.95" customHeight="1" x14ac:dyDescent="0.2">
      <c r="A2" s="174" t="s">
        <v>601</v>
      </c>
      <c r="B2" s="174"/>
      <c r="C2" s="36"/>
      <c r="D2" s="14" t="s">
        <v>603</v>
      </c>
      <c r="E2" s="17" t="s">
        <v>608</v>
      </c>
    </row>
    <row r="3" spans="1:5" ht="18.95" customHeight="1" x14ac:dyDescent="0.2">
      <c r="A3" s="175" t="s">
        <v>663</v>
      </c>
      <c r="B3" s="175"/>
      <c r="C3" s="17"/>
      <c r="D3" s="14" t="s">
        <v>604</v>
      </c>
      <c r="E3" s="15">
        <v>4</v>
      </c>
    </row>
    <row r="4" spans="1:5" s="93" customFormat="1" ht="18.95" customHeight="1" x14ac:dyDescent="0.2">
      <c r="A4" s="175" t="s">
        <v>623</v>
      </c>
      <c r="B4" s="175"/>
      <c r="C4" s="175"/>
      <c r="D4" s="175"/>
      <c r="E4" s="175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0"/>
  <sheetViews>
    <sheetView showGridLines="0" tabSelected="1" workbookViewId="0">
      <selection activeCell="G36" sqref="G36"/>
    </sheetView>
  </sheetViews>
  <sheetFormatPr baseColWidth="10" defaultColWidth="11.42578125" defaultRowHeight="11.25" x14ac:dyDescent="0.2"/>
  <cols>
    <col min="1" max="1" width="3.28515625" style="39" customWidth="1"/>
    <col min="2" max="2" width="59" style="39" customWidth="1"/>
    <col min="3" max="3" width="21.5703125" style="39" customWidth="1"/>
    <col min="4" max="16384" width="11.42578125" style="39"/>
  </cols>
  <sheetData>
    <row r="1" spans="1:3" s="37" customFormat="1" ht="18" customHeight="1" x14ac:dyDescent="0.25">
      <c r="A1" s="179" t="s">
        <v>662</v>
      </c>
      <c r="B1" s="180"/>
      <c r="C1" s="181"/>
    </row>
    <row r="2" spans="1:3" s="37" customFormat="1" ht="18" customHeight="1" x14ac:dyDescent="0.25">
      <c r="A2" s="182" t="s">
        <v>613</v>
      </c>
      <c r="B2" s="183"/>
      <c r="C2" s="184"/>
    </row>
    <row r="3" spans="1:3" s="37" customFormat="1" ht="18" customHeight="1" x14ac:dyDescent="0.25">
      <c r="A3" s="182" t="s">
        <v>663</v>
      </c>
      <c r="B3" s="185"/>
      <c r="C3" s="184"/>
    </row>
    <row r="4" spans="1:3" s="40" customFormat="1" ht="18" customHeight="1" x14ac:dyDescent="0.2">
      <c r="A4" s="186" t="s">
        <v>614</v>
      </c>
      <c r="B4" s="187"/>
      <c r="C4" s="188"/>
    </row>
    <row r="5" spans="1:3" s="38" customFormat="1" x14ac:dyDescent="0.2">
      <c r="A5" s="58" t="s">
        <v>521</v>
      </c>
      <c r="B5" s="58"/>
      <c r="C5" s="145">
        <v>2540000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ht="22.5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2540000</v>
      </c>
    </row>
    <row r="22" spans="1:3" x14ac:dyDescent="0.2">
      <c r="A22" s="189" t="s">
        <v>625</v>
      </c>
      <c r="B22" s="189"/>
      <c r="C22" s="189"/>
    </row>
    <row r="23" spans="1:3" x14ac:dyDescent="0.2">
      <c r="A23" s="189"/>
      <c r="B23" s="189"/>
      <c r="C23" s="189"/>
    </row>
    <row r="24" spans="1:3" x14ac:dyDescent="0.2">
      <c r="A24" s="172"/>
      <c r="B24" s="172"/>
      <c r="C24" s="172"/>
    </row>
    <row r="25" spans="1:3" x14ac:dyDescent="0.2">
      <c r="B25" s="170"/>
      <c r="C25" s="171"/>
    </row>
    <row r="26" spans="1:3" x14ac:dyDescent="0.2">
      <c r="B26" s="170"/>
      <c r="C26" s="171"/>
    </row>
    <row r="27" spans="1:3" x14ac:dyDescent="0.2">
      <c r="B27" s="170"/>
      <c r="C27" s="171"/>
    </row>
    <row r="28" spans="1:3" x14ac:dyDescent="0.2">
      <c r="B28" s="170"/>
      <c r="C28" s="171"/>
    </row>
    <row r="30" spans="1:3" ht="7.5" customHeight="1" x14ac:dyDescent="0.2"/>
  </sheetData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5"/>
  <sheetViews>
    <sheetView showGridLines="0" topLeftCell="A7" workbookViewId="0">
      <selection activeCell="B42" sqref="B42:C46"/>
    </sheetView>
  </sheetViews>
  <sheetFormatPr baseColWidth="10" defaultColWidth="11.42578125" defaultRowHeight="11.25" x14ac:dyDescent="0.2"/>
  <cols>
    <col min="1" max="1" width="3.7109375" style="39" customWidth="1"/>
    <col min="2" max="2" width="58.140625" style="39" customWidth="1"/>
    <col min="3" max="3" width="21" style="39" customWidth="1"/>
    <col min="4" max="16384" width="11.42578125" style="39"/>
  </cols>
  <sheetData>
    <row r="1" spans="1:3" s="41" customFormat="1" ht="18.95" customHeight="1" x14ac:dyDescent="0.25">
      <c r="A1" s="190" t="s">
        <v>662</v>
      </c>
      <c r="B1" s="191"/>
      <c r="C1" s="192"/>
    </row>
    <row r="2" spans="1:3" s="41" customFormat="1" ht="18.95" customHeight="1" x14ac:dyDescent="0.25">
      <c r="A2" s="193" t="s">
        <v>615</v>
      </c>
      <c r="B2" s="194"/>
      <c r="C2" s="195"/>
    </row>
    <row r="3" spans="1:3" s="41" customFormat="1" ht="18.95" customHeight="1" x14ac:dyDescent="0.25">
      <c r="A3" s="193" t="s">
        <v>663</v>
      </c>
      <c r="B3" s="196"/>
      <c r="C3" s="195"/>
    </row>
    <row r="4" spans="1:3" s="42" customFormat="1" x14ac:dyDescent="0.2">
      <c r="A4" s="186" t="s">
        <v>614</v>
      </c>
      <c r="B4" s="187"/>
      <c r="C4" s="188"/>
    </row>
    <row r="5" spans="1:3" x14ac:dyDescent="0.2">
      <c r="A5" s="84" t="s">
        <v>534</v>
      </c>
      <c r="B5" s="58"/>
      <c r="C5" s="149">
        <v>2159964.27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14532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14532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42653.05</v>
      </c>
    </row>
    <row r="31" spans="1:3" x14ac:dyDescent="0.2">
      <c r="A31" s="90" t="s">
        <v>556</v>
      </c>
      <c r="B31" s="77" t="s">
        <v>439</v>
      </c>
      <c r="C31" s="150">
        <v>42653.05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2188085.3199999998</v>
      </c>
    </row>
    <row r="39" spans="1:3" x14ac:dyDescent="0.2">
      <c r="A39" s="189" t="s">
        <v>625</v>
      </c>
      <c r="B39" s="189"/>
      <c r="C39" s="189"/>
    </row>
    <row r="40" spans="1:3" x14ac:dyDescent="0.2">
      <c r="A40" s="189"/>
      <c r="B40" s="189"/>
      <c r="C40" s="189"/>
    </row>
    <row r="41" spans="1:3" x14ac:dyDescent="0.2">
      <c r="A41" s="172"/>
      <c r="B41" s="172"/>
      <c r="C41" s="172"/>
    </row>
    <row r="42" spans="1:3" x14ac:dyDescent="0.2">
      <c r="B42" s="170" t="s">
        <v>664</v>
      </c>
      <c r="C42" s="171" t="s">
        <v>665</v>
      </c>
    </row>
    <row r="43" spans="1:3" x14ac:dyDescent="0.2">
      <c r="B43" s="170"/>
      <c r="C43" s="171"/>
    </row>
    <row r="44" spans="1:3" x14ac:dyDescent="0.2">
      <c r="B44" s="170"/>
      <c r="C44" s="171"/>
    </row>
    <row r="45" spans="1:3" x14ac:dyDescent="0.2">
      <c r="B45" s="170" t="s">
        <v>666</v>
      </c>
      <c r="C45" s="171" t="s">
        <v>667</v>
      </c>
    </row>
  </sheetData>
  <mergeCells count="5">
    <mergeCell ref="A1:C1"/>
    <mergeCell ref="A2:C2"/>
    <mergeCell ref="A3:C3"/>
    <mergeCell ref="A4:C4"/>
    <mergeCell ref="A39:C4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5"/>
  <sheetViews>
    <sheetView topLeftCell="A25" workbookViewId="0">
      <selection activeCell="A51" sqref="A51:E55"/>
    </sheetView>
  </sheetViews>
  <sheetFormatPr baseColWidth="10" defaultColWidth="9.140625" defaultRowHeight="11.25" x14ac:dyDescent="0.2"/>
  <cols>
    <col min="1" max="1" width="10" style="29" customWidth="1"/>
    <col min="2" max="2" width="51.5703125" style="29" customWidth="1"/>
    <col min="3" max="3" width="15.28515625" style="29" customWidth="1"/>
    <col min="4" max="4" width="20.85546875" style="29" customWidth="1"/>
    <col min="5" max="5" width="17" style="29" customWidth="1"/>
    <col min="6" max="6" width="14.85546875" style="29" customWidth="1"/>
    <col min="7" max="7" width="14" style="29" customWidth="1"/>
    <col min="8" max="8" width="7.28515625" style="29" customWidth="1"/>
    <col min="9" max="9" width="10.7109375" style="29" customWidth="1"/>
    <col min="10" max="10" width="15" style="29" customWidth="1"/>
    <col min="11" max="16384" width="9.140625" style="29"/>
  </cols>
  <sheetData>
    <row r="1" spans="1:10" ht="18.95" customHeight="1" x14ac:dyDescent="0.2">
      <c r="A1" s="178" t="s">
        <v>662</v>
      </c>
      <c r="B1" s="197"/>
      <c r="C1" s="197"/>
      <c r="D1" s="197"/>
      <c r="E1" s="197"/>
      <c r="F1" s="197"/>
      <c r="G1" s="27" t="s">
        <v>605</v>
      </c>
      <c r="H1" s="28">
        <v>2023</v>
      </c>
    </row>
    <row r="2" spans="1:10" ht="18.95" customHeight="1" x14ac:dyDescent="0.2">
      <c r="A2" s="178" t="s">
        <v>616</v>
      </c>
      <c r="B2" s="197"/>
      <c r="C2" s="197"/>
      <c r="D2" s="197"/>
      <c r="E2" s="197"/>
      <c r="F2" s="197"/>
      <c r="G2" s="27" t="s">
        <v>606</v>
      </c>
      <c r="H2" s="28" t="s">
        <v>608</v>
      </c>
    </row>
    <row r="3" spans="1:10" ht="18.95" customHeight="1" x14ac:dyDescent="0.2">
      <c r="A3" s="198" t="s">
        <v>663</v>
      </c>
      <c r="B3" s="199"/>
      <c r="C3" s="199"/>
      <c r="D3" s="199"/>
      <c r="E3" s="199"/>
      <c r="F3" s="199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2540000</v>
      </c>
      <c r="E36" s="34">
        <v>0</v>
      </c>
      <c r="F36" s="34">
        <f t="shared" si="0"/>
        <v>2540000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2540000</v>
      </c>
      <c r="E37" s="34">
        <v>-2540000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-1080904</v>
      </c>
      <c r="E40" s="34">
        <v>-1459096</v>
      </c>
      <c r="F40" s="34">
        <f t="shared" si="0"/>
        <v>-2540000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-2540000</v>
      </c>
      <c r="F41" s="34">
        <f t="shared" si="0"/>
        <v>-2540000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2827357.65</v>
      </c>
      <c r="E42" s="34">
        <v>-2447321.92</v>
      </c>
      <c r="F42" s="34">
        <f t="shared" si="0"/>
        <v>380035.73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287357.65000000002</v>
      </c>
      <c r="E43" s="34">
        <v>-287357.65000000002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1807663.49</v>
      </c>
      <c r="E44" s="34">
        <v>-1807663.49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2871172.63</v>
      </c>
      <c r="E45" s="34">
        <v>-2871172.63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711424.8</v>
      </c>
      <c r="E46" s="34">
        <v>-711424.8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711424.8</v>
      </c>
      <c r="E47" s="34">
        <v>1448539.47</v>
      </c>
      <c r="F47" s="34">
        <f t="shared" si="0"/>
        <v>2159964.27</v>
      </c>
    </row>
    <row r="49" spans="2:4" x14ac:dyDescent="0.2">
      <c r="B49" s="29" t="s">
        <v>625</v>
      </c>
    </row>
    <row r="51" spans="2:4" x14ac:dyDescent="0.2">
      <c r="B51" s="170"/>
      <c r="C51" s="171"/>
      <c r="D51" s="171"/>
    </row>
    <row r="52" spans="2:4" x14ac:dyDescent="0.2">
      <c r="B52" s="170"/>
      <c r="C52" s="171"/>
      <c r="D52" s="171"/>
    </row>
    <row r="53" spans="2:4" x14ac:dyDescent="0.2">
      <c r="B53" s="170"/>
      <c r="C53" s="171"/>
      <c r="D53" s="171"/>
    </row>
    <row r="54" spans="2:4" x14ac:dyDescent="0.2">
      <c r="B54" s="170"/>
      <c r="C54" s="171"/>
      <c r="D54" s="171"/>
    </row>
    <row r="55" spans="2:4" x14ac:dyDescent="0.2">
      <c r="B55" s="39"/>
      <c r="C55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55118110236220474" bottom="0.35433070866141736" header="0.31496062992125984" footer="0.31496062992125984"/>
  <pageSetup paperSize="9" scale="8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200" t="s">
        <v>34</v>
      </c>
      <c r="B5" s="200"/>
      <c r="C5" s="200"/>
      <c r="D5" s="200"/>
      <c r="E5" s="200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201" t="s">
        <v>36</v>
      </c>
      <c r="C10" s="201"/>
      <c r="D10" s="201"/>
      <c r="E10" s="201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201" t="s">
        <v>38</v>
      </c>
      <c r="C12" s="201"/>
      <c r="D12" s="201"/>
      <c r="E12" s="201"/>
    </row>
    <row r="13" spans="1:8" s="119" customFormat="1" ht="26.1" customHeight="1" x14ac:dyDescent="0.2">
      <c r="A13" s="123" t="s">
        <v>595</v>
      </c>
      <c r="B13" s="201" t="s">
        <v>39</v>
      </c>
      <c r="C13" s="201"/>
      <c r="D13" s="201"/>
      <c r="E13" s="201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7"/>
  <sheetViews>
    <sheetView topLeftCell="A133" zoomScale="106" zoomScaleNormal="106" workbookViewId="0">
      <selection activeCell="B153" sqref="B153:C156"/>
    </sheetView>
  </sheetViews>
  <sheetFormatPr baseColWidth="10" defaultColWidth="9.140625" defaultRowHeight="11.25" x14ac:dyDescent="0.2"/>
  <cols>
    <col min="1" max="1" width="10" style="20" customWidth="1"/>
    <col min="2" max="2" width="43.85546875" style="20" customWidth="1"/>
    <col min="3" max="3" width="16.42578125" style="20" bestFit="1" customWidth="1"/>
    <col min="4" max="4" width="16.28515625" style="20" customWidth="1"/>
    <col min="5" max="5" width="20.140625" style="20" customWidth="1"/>
    <col min="6" max="6" width="15.7109375" style="20" customWidth="1"/>
    <col min="7" max="7" width="14.7109375" style="20" customWidth="1"/>
    <col min="8" max="8" width="16.7109375" style="20" customWidth="1"/>
    <col min="9" max="9" width="13.28515625" style="20" customWidth="1"/>
    <col min="10" max="16384" width="9.140625" style="20"/>
  </cols>
  <sheetData>
    <row r="1" spans="1:8" s="16" customFormat="1" ht="18.95" customHeight="1" x14ac:dyDescent="0.25">
      <c r="A1" s="176" t="s">
        <v>662</v>
      </c>
      <c r="B1" s="177"/>
      <c r="C1" s="177"/>
      <c r="D1" s="177"/>
      <c r="E1" s="177"/>
      <c r="F1" s="177"/>
      <c r="G1" s="14" t="s">
        <v>605</v>
      </c>
      <c r="H1" s="25">
        <v>2023</v>
      </c>
    </row>
    <row r="2" spans="1:8" s="16" customFormat="1" ht="18.95" customHeight="1" x14ac:dyDescent="0.25">
      <c r="A2" s="176" t="s">
        <v>609</v>
      </c>
      <c r="B2" s="177"/>
      <c r="C2" s="177"/>
      <c r="D2" s="177"/>
      <c r="E2" s="177"/>
      <c r="F2" s="177"/>
      <c r="G2" s="14" t="s">
        <v>606</v>
      </c>
      <c r="H2" s="25" t="s">
        <v>608</v>
      </c>
    </row>
    <row r="3" spans="1:8" s="16" customFormat="1" ht="18.95" customHeight="1" x14ac:dyDescent="0.25">
      <c r="A3" s="176" t="s">
        <v>663</v>
      </c>
      <c r="B3" s="177"/>
      <c r="C3" s="177"/>
      <c r="D3" s="177"/>
      <c r="E3" s="177"/>
      <c r="F3" s="177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167">
        <v>-0.04</v>
      </c>
      <c r="D20" s="167">
        <v>-0.04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167">
        <v>4000</v>
      </c>
      <c r="D21" s="167">
        <v>4000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167">
        <v>0</v>
      </c>
      <c r="D22" s="167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167">
        <v>0</v>
      </c>
      <c r="D60" s="167">
        <v>0</v>
      </c>
      <c r="E60" s="167">
        <v>0</v>
      </c>
    </row>
    <row r="61" spans="1:9" x14ac:dyDescent="0.2">
      <c r="A61" s="22">
        <v>1239</v>
      </c>
      <c r="B61" s="20" t="s">
        <v>235</v>
      </c>
      <c r="C61" s="167">
        <v>0</v>
      </c>
      <c r="D61" s="167">
        <v>0</v>
      </c>
      <c r="E61" s="167">
        <v>0</v>
      </c>
    </row>
    <row r="62" spans="1:9" x14ac:dyDescent="0.2">
      <c r="A62" s="22">
        <v>1240</v>
      </c>
      <c r="B62" s="20" t="s">
        <v>236</v>
      </c>
      <c r="C62" s="167">
        <f>SUM(C63:C70)</f>
        <v>433834.59</v>
      </c>
      <c r="D62" s="167">
        <f t="shared" ref="D62:E62" si="0">SUM(D63:D70)</f>
        <v>42653.05</v>
      </c>
      <c r="E62" s="167">
        <f t="shared" si="0"/>
        <v>280641.59000000003</v>
      </c>
    </row>
    <row r="63" spans="1:9" x14ac:dyDescent="0.2">
      <c r="A63" s="22">
        <v>1241</v>
      </c>
      <c r="B63" s="20" t="s">
        <v>237</v>
      </c>
      <c r="C63" s="167">
        <v>293332.59000000003</v>
      </c>
      <c r="D63" s="167">
        <v>0</v>
      </c>
      <c r="E63" s="167">
        <v>0</v>
      </c>
    </row>
    <row r="64" spans="1:9" x14ac:dyDescent="0.2">
      <c r="A64" s="22">
        <v>1242</v>
      </c>
      <c r="B64" s="20" t="s">
        <v>238</v>
      </c>
      <c r="C64" s="167">
        <v>0</v>
      </c>
      <c r="D64" s="167">
        <v>0</v>
      </c>
      <c r="E64" s="167">
        <v>0</v>
      </c>
    </row>
    <row r="65" spans="1:9" x14ac:dyDescent="0.2">
      <c r="A65" s="22">
        <v>1243</v>
      </c>
      <c r="B65" s="20" t="s">
        <v>239</v>
      </c>
      <c r="C65" s="167">
        <v>0</v>
      </c>
      <c r="D65" s="167">
        <v>0</v>
      </c>
      <c r="E65" s="167">
        <v>0</v>
      </c>
    </row>
    <row r="66" spans="1:9" x14ac:dyDescent="0.2">
      <c r="A66" s="22">
        <v>1244</v>
      </c>
      <c r="B66" s="20" t="s">
        <v>240</v>
      </c>
      <c r="C66" s="167">
        <v>125970</v>
      </c>
      <c r="D66" s="167">
        <v>0</v>
      </c>
      <c r="E66" s="167">
        <v>0</v>
      </c>
    </row>
    <row r="67" spans="1:9" x14ac:dyDescent="0.2">
      <c r="A67" s="22">
        <v>1245</v>
      </c>
      <c r="B67" s="20" t="s">
        <v>241</v>
      </c>
      <c r="C67" s="167">
        <v>0</v>
      </c>
      <c r="D67" s="167">
        <v>42653.05</v>
      </c>
      <c r="E67" s="167">
        <v>280641.59000000003</v>
      </c>
    </row>
    <row r="68" spans="1:9" x14ac:dyDescent="0.2">
      <c r="A68" s="22">
        <v>1246</v>
      </c>
      <c r="B68" s="20" t="s">
        <v>242</v>
      </c>
      <c r="C68" s="167">
        <v>14532</v>
      </c>
      <c r="D68" s="167">
        <v>0</v>
      </c>
      <c r="E68" s="167">
        <v>0</v>
      </c>
    </row>
    <row r="69" spans="1:9" x14ac:dyDescent="0.2">
      <c r="A69" s="22">
        <v>1247</v>
      </c>
      <c r="B69" s="20" t="s">
        <v>243</v>
      </c>
      <c r="C69" s="167">
        <v>0</v>
      </c>
      <c r="D69" s="167">
        <v>0</v>
      </c>
      <c r="E69" s="167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167">
        <f>SUM(C111:C119)</f>
        <v>33555.980000000003</v>
      </c>
      <c r="D110" s="167">
        <f>SUM(D111:D119)</f>
        <v>33555.980000000003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167">
        <v>0</v>
      </c>
      <c r="D111" s="167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167">
        <v>0</v>
      </c>
      <c r="D112" s="167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167">
        <v>0</v>
      </c>
      <c r="D113" s="167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167">
        <v>0</v>
      </c>
      <c r="D114" s="167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167">
        <v>0</v>
      </c>
      <c r="D115" s="167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167">
        <v>0</v>
      </c>
      <c r="D116" s="167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167">
        <v>33555.980000000003</v>
      </c>
      <c r="D117" s="167">
        <f t="shared" si="1"/>
        <v>33555.980000000003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167">
        <v>0</v>
      </c>
      <c r="D118" s="167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167">
        <v>0</v>
      </c>
      <c r="D119" s="167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167">
        <f>SUM(C121:C123)</f>
        <v>0</v>
      </c>
      <c r="D120" s="167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  <row r="153" spans="1:3" x14ac:dyDescent="0.2">
      <c r="B153" s="170"/>
      <c r="C153" s="171"/>
    </row>
    <row r="154" spans="1:3" x14ac:dyDescent="0.2">
      <c r="B154" s="170"/>
      <c r="C154" s="171"/>
    </row>
    <row r="155" spans="1:3" x14ac:dyDescent="0.2">
      <c r="B155" s="170"/>
      <c r="C155" s="171"/>
    </row>
    <row r="156" spans="1:3" x14ac:dyDescent="0.2">
      <c r="B156" s="170"/>
      <c r="C156" s="171"/>
    </row>
    <row r="157" spans="1:3" x14ac:dyDescent="0.2">
      <c r="B157" s="170"/>
      <c r="C157" s="17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55118110236220474" bottom="0.35433070866141736" header="0.31496062992125984" footer="0.31496062992125984"/>
  <pageSetup scale="60" fitToWidth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3"/>
  <sheetViews>
    <sheetView topLeftCell="A196" zoomScaleNormal="100" workbookViewId="0">
      <selection activeCell="B220" sqref="B220:C223"/>
    </sheetView>
  </sheetViews>
  <sheetFormatPr baseColWidth="10" defaultColWidth="9.140625" defaultRowHeight="11.25" x14ac:dyDescent="0.2"/>
  <cols>
    <col min="1" max="1" width="10" style="20" customWidth="1"/>
    <col min="2" max="2" width="56.7109375" style="20" customWidth="1"/>
    <col min="3" max="3" width="12.85546875" style="20" customWidth="1"/>
    <col min="4" max="4" width="10.28515625" style="20" customWidth="1"/>
    <col min="5" max="5" width="12.7109375" style="20" customWidth="1"/>
    <col min="6" max="16384" width="9.140625" style="20"/>
  </cols>
  <sheetData>
    <row r="1" spans="1:5" s="26" customFormat="1" ht="18.95" customHeight="1" x14ac:dyDescent="0.25">
      <c r="A1" s="174" t="s">
        <v>662</v>
      </c>
      <c r="B1" s="174"/>
      <c r="C1" s="174"/>
      <c r="D1" s="14" t="s">
        <v>605</v>
      </c>
      <c r="E1" s="25">
        <v>2023</v>
      </c>
    </row>
    <row r="2" spans="1:5" s="16" customFormat="1" ht="18.95" customHeight="1" x14ac:dyDescent="0.25">
      <c r="A2" s="174" t="s">
        <v>610</v>
      </c>
      <c r="B2" s="174"/>
      <c r="C2" s="174"/>
      <c r="D2" s="14" t="s">
        <v>606</v>
      </c>
      <c r="E2" s="25" t="s">
        <v>608</v>
      </c>
    </row>
    <row r="3" spans="1:5" s="16" customFormat="1" ht="18.95" customHeight="1" x14ac:dyDescent="0.25">
      <c r="A3" s="174" t="s">
        <v>663</v>
      </c>
      <c r="B3" s="174"/>
      <c r="C3" s="174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0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33.7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33.7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33.7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45" x14ac:dyDescent="0.2">
      <c r="A58" s="50">
        <v>4200</v>
      </c>
      <c r="B58" s="52" t="s">
        <v>506</v>
      </c>
      <c r="C58" s="168">
        <f>+C59+C65</f>
        <v>2540000</v>
      </c>
      <c r="D58" s="92"/>
      <c r="E58" s="49"/>
    </row>
    <row r="59" spans="1:5" ht="22.5" x14ac:dyDescent="0.2">
      <c r="A59" s="50">
        <v>4210</v>
      </c>
      <c r="B59" s="52" t="s">
        <v>507</v>
      </c>
      <c r="C59" s="168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168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168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168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168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168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168">
        <f>SUM(C66:C69)</f>
        <v>2540000</v>
      </c>
      <c r="D65" s="92"/>
      <c r="E65" s="49"/>
    </row>
    <row r="66" spans="1:5" x14ac:dyDescent="0.2">
      <c r="A66" s="50">
        <v>4221</v>
      </c>
      <c r="B66" s="51" t="s">
        <v>337</v>
      </c>
      <c r="C66" s="168">
        <v>2540000</v>
      </c>
      <c r="D66" s="92"/>
      <c r="E66" s="49"/>
    </row>
    <row r="67" spans="1:5" x14ac:dyDescent="0.2">
      <c r="A67" s="50">
        <v>4223</v>
      </c>
      <c r="B67" s="51" t="s">
        <v>338</v>
      </c>
      <c r="C67" s="168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168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168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168">
        <f>C99+C127+C160+C170+C185+C214</f>
        <v>2188085.3199999998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168">
        <f>C100+C107+C117</f>
        <v>2145432.27</v>
      </c>
      <c r="D99" s="57">
        <f>C99/$C$98</f>
        <v>0.9805066787797837</v>
      </c>
      <c r="E99" s="56"/>
    </row>
    <row r="100" spans="1:5" x14ac:dyDescent="0.2">
      <c r="A100" s="54">
        <v>5110</v>
      </c>
      <c r="B100" s="51" t="s">
        <v>360</v>
      </c>
      <c r="C100" s="168">
        <f>SUM(C101:C106)</f>
        <v>1226190.29</v>
      </c>
      <c r="D100" s="57">
        <f t="shared" ref="D100:D163" si="0">C100/$C$98</f>
        <v>0.56039418517738615</v>
      </c>
      <c r="E100" s="56"/>
    </row>
    <row r="101" spans="1:5" x14ac:dyDescent="0.2">
      <c r="A101" s="54">
        <v>5111</v>
      </c>
      <c r="B101" s="51" t="s">
        <v>361</v>
      </c>
      <c r="C101" s="168">
        <v>861512</v>
      </c>
      <c r="D101" s="57">
        <f t="shared" si="0"/>
        <v>0.39372870524079934</v>
      </c>
      <c r="E101" s="56"/>
    </row>
    <row r="102" spans="1:5" x14ac:dyDescent="0.2">
      <c r="A102" s="54">
        <v>5112</v>
      </c>
      <c r="B102" s="51" t="s">
        <v>362</v>
      </c>
      <c r="C102" s="168">
        <v>114975</v>
      </c>
      <c r="D102" s="57">
        <f t="shared" si="0"/>
        <v>5.2545940027603683E-2</v>
      </c>
      <c r="E102" s="56"/>
    </row>
    <row r="103" spans="1:5" x14ac:dyDescent="0.2">
      <c r="A103" s="54">
        <v>5113</v>
      </c>
      <c r="B103" s="51" t="s">
        <v>363</v>
      </c>
      <c r="C103" s="168">
        <v>112176</v>
      </c>
      <c r="D103" s="57">
        <f t="shared" si="0"/>
        <v>5.1266739452372E-2</v>
      </c>
      <c r="E103" s="56"/>
    </row>
    <row r="104" spans="1:5" x14ac:dyDescent="0.2">
      <c r="A104" s="54">
        <v>5114</v>
      </c>
      <c r="B104" s="51" t="s">
        <v>364</v>
      </c>
      <c r="C104" s="168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168">
        <v>96572.29</v>
      </c>
      <c r="D105" s="57">
        <f t="shared" si="0"/>
        <v>4.4135523015162867E-2</v>
      </c>
      <c r="E105" s="56"/>
    </row>
    <row r="106" spans="1:5" x14ac:dyDescent="0.2">
      <c r="A106" s="54">
        <v>5116</v>
      </c>
      <c r="B106" s="51" t="s">
        <v>366</v>
      </c>
      <c r="C106" s="168">
        <v>40955</v>
      </c>
      <c r="D106" s="57">
        <f t="shared" si="0"/>
        <v>1.8717277441448216E-2</v>
      </c>
      <c r="E106" s="56"/>
    </row>
    <row r="107" spans="1:5" x14ac:dyDescent="0.2">
      <c r="A107" s="54">
        <v>5120</v>
      </c>
      <c r="B107" s="51" t="s">
        <v>367</v>
      </c>
      <c r="C107" s="168">
        <f>SUM(C108:C116)</f>
        <v>66522.95</v>
      </c>
      <c r="D107" s="57">
        <f t="shared" si="0"/>
        <v>3.0402356522368151E-2</v>
      </c>
      <c r="E107" s="56"/>
    </row>
    <row r="108" spans="1:5" x14ac:dyDescent="0.2">
      <c r="A108" s="54">
        <v>5121</v>
      </c>
      <c r="B108" s="51" t="s">
        <v>368</v>
      </c>
      <c r="C108" s="168">
        <v>26113.55</v>
      </c>
      <c r="D108" s="57">
        <f t="shared" si="0"/>
        <v>1.1934429503873278E-2</v>
      </c>
      <c r="E108" s="56"/>
    </row>
    <row r="109" spans="1:5" x14ac:dyDescent="0.2">
      <c r="A109" s="54">
        <v>5122</v>
      </c>
      <c r="B109" s="51" t="s">
        <v>369</v>
      </c>
      <c r="C109" s="168">
        <v>2579.8000000000002</v>
      </c>
      <c r="D109" s="57">
        <f t="shared" si="0"/>
        <v>1.1790216663032137E-3</v>
      </c>
      <c r="E109" s="56"/>
    </row>
    <row r="110" spans="1:5" x14ac:dyDescent="0.2">
      <c r="A110" s="54">
        <v>5123</v>
      </c>
      <c r="B110" s="51" t="s">
        <v>370</v>
      </c>
      <c r="C110" s="168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168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372</v>
      </c>
      <c r="C112" s="168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168">
        <v>17500</v>
      </c>
      <c r="D113" s="57">
        <f t="shared" si="0"/>
        <v>7.9978599737600738E-3</v>
      </c>
      <c r="E113" s="56"/>
    </row>
    <row r="114" spans="1:5" x14ac:dyDescent="0.2">
      <c r="A114" s="54">
        <v>5127</v>
      </c>
      <c r="B114" s="51" t="s">
        <v>374</v>
      </c>
      <c r="C114" s="168">
        <v>15549.6</v>
      </c>
      <c r="D114" s="57">
        <f t="shared" si="0"/>
        <v>7.1064870541702654E-3</v>
      </c>
      <c r="E114" s="56"/>
    </row>
    <row r="115" spans="1:5" x14ac:dyDescent="0.2">
      <c r="A115" s="54">
        <v>5128</v>
      </c>
      <c r="B115" s="51" t="s">
        <v>375</v>
      </c>
      <c r="C115" s="168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168">
        <v>4780</v>
      </c>
      <c r="D116" s="57">
        <f t="shared" si="0"/>
        <v>2.1845583242613227E-3</v>
      </c>
      <c r="E116" s="56"/>
    </row>
    <row r="117" spans="1:5" x14ac:dyDescent="0.2">
      <c r="A117" s="54">
        <v>5130</v>
      </c>
      <c r="B117" s="51" t="s">
        <v>377</v>
      </c>
      <c r="C117" s="168">
        <f>SUM(C118:C126)</f>
        <v>852719.03</v>
      </c>
      <c r="D117" s="57">
        <f t="shared" si="0"/>
        <v>0.38971013708002944</v>
      </c>
      <c r="E117" s="56"/>
    </row>
    <row r="118" spans="1:5" x14ac:dyDescent="0.2">
      <c r="A118" s="54">
        <v>5131</v>
      </c>
      <c r="B118" s="51" t="s">
        <v>378</v>
      </c>
      <c r="C118" s="168">
        <v>26413.85</v>
      </c>
      <c r="D118" s="57">
        <f t="shared" si="0"/>
        <v>1.2071672781023E-2</v>
      </c>
      <c r="E118" s="56"/>
    </row>
    <row r="119" spans="1:5" x14ac:dyDescent="0.2">
      <c r="A119" s="54">
        <v>5132</v>
      </c>
      <c r="B119" s="51" t="s">
        <v>379</v>
      </c>
      <c r="C119" s="168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380</v>
      </c>
      <c r="C120" s="168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381</v>
      </c>
      <c r="C121" s="168">
        <v>10557.95</v>
      </c>
      <c r="D121" s="57">
        <f t="shared" si="0"/>
        <v>4.8252003262834386E-3</v>
      </c>
      <c r="E121" s="56"/>
    </row>
    <row r="122" spans="1:5" x14ac:dyDescent="0.2">
      <c r="A122" s="54">
        <v>5135</v>
      </c>
      <c r="B122" s="51" t="s">
        <v>382</v>
      </c>
      <c r="C122" s="168">
        <v>6202</v>
      </c>
      <c r="D122" s="57">
        <f t="shared" si="0"/>
        <v>2.8344415747005697E-3</v>
      </c>
      <c r="E122" s="56"/>
    </row>
    <row r="123" spans="1:5" x14ac:dyDescent="0.2">
      <c r="A123" s="54">
        <v>5136</v>
      </c>
      <c r="B123" s="51" t="s">
        <v>383</v>
      </c>
      <c r="C123" s="168">
        <v>442261.3</v>
      </c>
      <c r="D123" s="57">
        <f t="shared" si="0"/>
        <v>0.20212251138360549</v>
      </c>
      <c r="E123" s="56"/>
    </row>
    <row r="124" spans="1:5" x14ac:dyDescent="0.2">
      <c r="A124" s="54">
        <v>5137</v>
      </c>
      <c r="B124" s="51" t="s">
        <v>384</v>
      </c>
      <c r="C124" s="168">
        <v>3659</v>
      </c>
      <c r="D124" s="57">
        <f t="shared" si="0"/>
        <v>1.672238265370749E-3</v>
      </c>
      <c r="E124" s="56"/>
    </row>
    <row r="125" spans="1:5" x14ac:dyDescent="0.2">
      <c r="A125" s="54">
        <v>5138</v>
      </c>
      <c r="B125" s="51" t="s">
        <v>385</v>
      </c>
      <c r="C125" s="168">
        <v>330437.93</v>
      </c>
      <c r="D125" s="57">
        <f t="shared" si="0"/>
        <v>0.1510169310948076</v>
      </c>
      <c r="E125" s="56"/>
    </row>
    <row r="126" spans="1:5" x14ac:dyDescent="0.2">
      <c r="A126" s="54">
        <v>5139</v>
      </c>
      <c r="B126" s="51" t="s">
        <v>386</v>
      </c>
      <c r="C126" s="168">
        <v>33187</v>
      </c>
      <c r="D126" s="57">
        <f t="shared" si="0"/>
        <v>1.5167141654238603E-2</v>
      </c>
      <c r="E126" s="56"/>
    </row>
    <row r="127" spans="1:5" x14ac:dyDescent="0.2">
      <c r="A127" s="54">
        <v>5200</v>
      </c>
      <c r="B127" s="51" t="s">
        <v>387</v>
      </c>
      <c r="C127" s="168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168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168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168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168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168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168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168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168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168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168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168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168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168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168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168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168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168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168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168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168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168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168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168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168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168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168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168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168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168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168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168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168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168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168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168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168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168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168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168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168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168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168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168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168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168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168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168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168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168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168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168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168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168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168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168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168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168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168">
        <f>C186+C195+C198+C204</f>
        <v>42653.05</v>
      </c>
      <c r="D185" s="57">
        <f t="shared" si="1"/>
        <v>1.9493321220216405E-2</v>
      </c>
      <c r="E185" s="56"/>
    </row>
    <row r="186" spans="1:5" x14ac:dyDescent="0.2">
      <c r="A186" s="54">
        <v>5510</v>
      </c>
      <c r="B186" s="51" t="s">
        <v>439</v>
      </c>
      <c r="C186" s="168">
        <f>SUM(C187:C194)</f>
        <v>42653.05</v>
      </c>
      <c r="D186" s="57">
        <f t="shared" si="1"/>
        <v>1.9493321220216405E-2</v>
      </c>
      <c r="E186" s="56"/>
    </row>
    <row r="187" spans="1:5" x14ac:dyDescent="0.2">
      <c r="A187" s="54">
        <v>5511</v>
      </c>
      <c r="B187" s="51" t="s">
        <v>440</v>
      </c>
      <c r="C187" s="168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168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168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168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168">
        <v>42653.05</v>
      </c>
      <c r="D191" s="57">
        <f t="shared" si="1"/>
        <v>1.9493321220216405E-2</v>
      </c>
      <c r="E191" s="56"/>
    </row>
    <row r="192" spans="1:5" x14ac:dyDescent="0.2">
      <c r="A192" s="54">
        <v>5516</v>
      </c>
      <c r="B192" s="51" t="s">
        <v>445</v>
      </c>
      <c r="C192" s="168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168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168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168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168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168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168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168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168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168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168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168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168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168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168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168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168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168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168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168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168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168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  <row r="220" spans="1:5" x14ac:dyDescent="0.2">
      <c r="B220" s="170"/>
      <c r="C220" s="171"/>
    </row>
    <row r="221" spans="1:5" x14ac:dyDescent="0.2">
      <c r="B221" s="170"/>
      <c r="C221" s="171"/>
    </row>
    <row r="222" spans="1:5" x14ac:dyDescent="0.2">
      <c r="B222" s="170"/>
      <c r="C222" s="171"/>
    </row>
    <row r="223" spans="1:5" x14ac:dyDescent="0.2">
      <c r="B223" s="170"/>
      <c r="C223" s="1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51181102362204722" top="0.55118110236220474" bottom="0.35433070866141736" header="0.31496062992125984" footer="0.31496062992125984"/>
  <pageSetup paperSize="9" scale="8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4"/>
  <sheetViews>
    <sheetView workbookViewId="0">
      <selection activeCell="A31" sqref="A31:C36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8" t="s">
        <v>662</v>
      </c>
      <c r="B1" s="178"/>
      <c r="C1" s="178"/>
      <c r="D1" s="27" t="s">
        <v>605</v>
      </c>
      <c r="E1" s="28">
        <v>2023</v>
      </c>
    </row>
    <row r="2" spans="1:5" ht="18.95" customHeight="1" x14ac:dyDescent="0.2">
      <c r="A2" s="178" t="s">
        <v>611</v>
      </c>
      <c r="B2" s="178"/>
      <c r="C2" s="178"/>
      <c r="D2" s="27" t="s">
        <v>606</v>
      </c>
      <c r="E2" s="28" t="s">
        <v>608</v>
      </c>
    </row>
    <row r="3" spans="1:5" ht="18.95" customHeight="1" x14ac:dyDescent="0.2">
      <c r="A3" s="178" t="s">
        <v>663</v>
      </c>
      <c r="B3" s="178"/>
      <c r="C3" s="178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166">
        <v>86540.22</v>
      </c>
    </row>
    <row r="9" spans="1:5" x14ac:dyDescent="0.2">
      <c r="A9" s="33">
        <v>3120</v>
      </c>
      <c r="B9" s="29" t="s">
        <v>465</v>
      </c>
      <c r="C9" s="166">
        <v>0</v>
      </c>
    </row>
    <row r="10" spans="1:5" x14ac:dyDescent="0.2">
      <c r="A10" s="33">
        <v>3130</v>
      </c>
      <c r="B10" s="29" t="s">
        <v>466</v>
      </c>
      <c r="C10" s="166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166">
        <v>351914.68</v>
      </c>
    </row>
    <row r="15" spans="1:5" x14ac:dyDescent="0.2">
      <c r="A15" s="33">
        <v>3220</v>
      </c>
      <c r="B15" s="29" t="s">
        <v>469</v>
      </c>
      <c r="C15" s="166">
        <v>772848.75</v>
      </c>
    </row>
    <row r="16" spans="1:5" x14ac:dyDescent="0.2">
      <c r="A16" s="33">
        <v>3230</v>
      </c>
      <c r="B16" s="29" t="s">
        <v>470</v>
      </c>
      <c r="C16" s="166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  <row r="31" spans="1:3" x14ac:dyDescent="0.2">
      <c r="B31" s="170"/>
      <c r="C31" s="171"/>
    </row>
    <row r="32" spans="1:3" x14ac:dyDescent="0.2">
      <c r="B32" s="170"/>
      <c r="C32" s="171"/>
    </row>
    <row r="33" spans="2:3" x14ac:dyDescent="0.2">
      <c r="B33" s="170"/>
      <c r="C33" s="171"/>
    </row>
    <row r="34" spans="2:3" x14ac:dyDescent="0.2">
      <c r="B34" s="170"/>
      <c r="C34" s="1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8"/>
  <sheetViews>
    <sheetView topLeftCell="A106" workbookViewId="0">
      <selection activeCell="A125" sqref="A125:D13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8.7109375" style="29" customWidth="1"/>
    <col min="4" max="4" width="16.42578125" style="29" bestFit="1" customWidth="1"/>
    <col min="5" max="5" width="10.5703125" style="29" customWidth="1"/>
    <col min="6" max="16384" width="9.140625" style="29"/>
  </cols>
  <sheetData>
    <row r="1" spans="1:5" s="35" customFormat="1" ht="18.95" customHeight="1" x14ac:dyDescent="0.25">
      <c r="A1" s="178" t="s">
        <v>662</v>
      </c>
      <c r="B1" s="178"/>
      <c r="C1" s="178"/>
      <c r="D1" s="27" t="s">
        <v>605</v>
      </c>
      <c r="E1" s="28">
        <v>2023</v>
      </c>
    </row>
    <row r="2" spans="1:5" s="35" customFormat="1" ht="18.95" customHeight="1" x14ac:dyDescent="0.25">
      <c r="A2" s="178" t="s">
        <v>612</v>
      </c>
      <c r="B2" s="178"/>
      <c r="C2" s="178"/>
      <c r="D2" s="27" t="s">
        <v>606</v>
      </c>
      <c r="E2" s="28" t="s">
        <v>608</v>
      </c>
    </row>
    <row r="3" spans="1:5" s="35" customFormat="1" ht="18.95" customHeight="1" x14ac:dyDescent="0.25">
      <c r="A3" s="178" t="s">
        <v>663</v>
      </c>
      <c r="B3" s="178"/>
      <c r="C3" s="178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166">
        <v>1087666.67</v>
      </c>
      <c r="D9" s="166">
        <v>0</v>
      </c>
    </row>
    <row r="10" spans="1:5" x14ac:dyDescent="0.2">
      <c r="A10" s="33">
        <v>1113</v>
      </c>
      <c r="B10" s="29" t="s">
        <v>484</v>
      </c>
      <c r="C10" s="166">
        <v>0</v>
      </c>
      <c r="D10" s="166">
        <v>713013.27</v>
      </c>
    </row>
    <row r="11" spans="1:5" x14ac:dyDescent="0.2">
      <c r="A11" s="33">
        <v>1114</v>
      </c>
      <c r="B11" s="29" t="s">
        <v>195</v>
      </c>
      <c r="C11" s="166">
        <v>0</v>
      </c>
      <c r="D11" s="166">
        <v>0</v>
      </c>
    </row>
    <row r="12" spans="1:5" x14ac:dyDescent="0.2">
      <c r="A12" s="33">
        <v>1115</v>
      </c>
      <c r="B12" s="29" t="s">
        <v>196</v>
      </c>
      <c r="C12" s="166">
        <v>0</v>
      </c>
      <c r="D12" s="166">
        <v>0</v>
      </c>
    </row>
    <row r="13" spans="1:5" x14ac:dyDescent="0.2">
      <c r="A13" s="33">
        <v>1116</v>
      </c>
      <c r="B13" s="29" t="s">
        <v>485</v>
      </c>
      <c r="C13" s="166">
        <v>0</v>
      </c>
      <c r="D13" s="166">
        <v>0</v>
      </c>
    </row>
    <row r="14" spans="1:5" x14ac:dyDescent="0.2">
      <c r="A14" s="33">
        <v>1119</v>
      </c>
      <c r="B14" s="29" t="s">
        <v>486</v>
      </c>
      <c r="C14" s="166">
        <v>0</v>
      </c>
      <c r="D14" s="166">
        <v>0</v>
      </c>
    </row>
    <row r="15" spans="1:5" x14ac:dyDescent="0.2">
      <c r="A15" s="133">
        <v>1110</v>
      </c>
      <c r="B15" s="134" t="s">
        <v>627</v>
      </c>
      <c r="C15" s="169">
        <f>SUM(C8:C14)</f>
        <v>1087666.67</v>
      </c>
      <c r="D15" s="169">
        <f>SUM(D8:D14)</f>
        <v>713013.27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14532</v>
      </c>
      <c r="D28" s="135">
        <f>SUM(D29:D36)</f>
        <v>14532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14532</v>
      </c>
      <c r="D34" s="132">
        <v>14532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14532</v>
      </c>
      <c r="D43" s="135">
        <f>D20+D28+D37</f>
        <v>14532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351914.68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42653.05</v>
      </c>
      <c r="D48" s="135">
        <f>D51+D63+D91+D94+D49</f>
        <v>22408.02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42653.05</v>
      </c>
      <c r="D63" s="135">
        <f>D64+D73+D76+D82</f>
        <v>22408.02</v>
      </c>
    </row>
    <row r="64" spans="1:4" x14ac:dyDescent="0.2">
      <c r="A64" s="33">
        <v>5510</v>
      </c>
      <c r="B64" s="29" t="s">
        <v>439</v>
      </c>
      <c r="C64" s="34">
        <f>SUM(C65:C72)</f>
        <v>42653.05</v>
      </c>
      <c r="D64" s="34">
        <f>SUM(D65:D72)</f>
        <v>22408.02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42653.05</v>
      </c>
      <c r="D69" s="34">
        <v>22408.02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394567.73</v>
      </c>
      <c r="D122" s="135">
        <f>D47+D48+D100-D106-D109</f>
        <v>22408.02</v>
      </c>
    </row>
    <row r="125" spans="1:4" x14ac:dyDescent="0.2">
      <c r="B125" s="170"/>
      <c r="C125" s="171"/>
      <c r="D125" s="171"/>
    </row>
    <row r="126" spans="1:4" x14ac:dyDescent="0.2">
      <c r="B126" s="170"/>
      <c r="C126" s="171"/>
      <c r="D126" s="171"/>
    </row>
    <row r="127" spans="1:4" x14ac:dyDescent="0.2">
      <c r="B127" s="170"/>
      <c r="C127" s="171"/>
      <c r="D127" s="171"/>
    </row>
    <row r="128" spans="1:4" x14ac:dyDescent="0.2">
      <c r="B128" s="170"/>
      <c r="C128" s="171"/>
      <c r="D128" s="1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8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2024-01-30T22:04:54Z</cp:lastPrinted>
  <dcterms:created xsi:type="dcterms:W3CDTF">2012-12-11T20:36:24Z</dcterms:created>
  <dcterms:modified xsi:type="dcterms:W3CDTF">2024-02-02T19:15:02Z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