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\CUENTA PUBLICA 2023\JULIO-SEPTIEMBRE\"/>
    </mc:Choice>
  </mc:AlternateContent>
  <xr:revisionPtr revIDLastSave="0" documentId="13_ncr:1_{A00934D4-26DD-4D2A-B5D3-755091C9D3C7}" xr6:coauthVersionLast="45" xr6:coauthVersionMax="45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E62" i="59" l="1"/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<sst xmlns="http://schemas.openxmlformats.org/spreadsheetml/2006/main" count="935" uniqueCount="664">
  <si>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</si>
  <si>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</si>
  <si>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</si>
  <si>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</si>
  <si>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</si>
  <si>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</si>
  <si>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</si>
  <si>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</si>
  <si>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</si>
  <si>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</si>
  <si>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</si>
  <si>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</si>
  <si>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</si>
  <si>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</si>
  <si>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</si>
  <si>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</si>
  <si>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</si>
  <si>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</si>
  <si>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</si>
  <si>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</si>
  <si>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</si>
  <si>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</si>
  <si>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</si>
  <si>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</si>
  <si>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</si>
  <si>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</si>
  <si>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</si>
  <si>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</si>
  <si>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</si>
  <si>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</si>
  <si>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</si>
  <si>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</si>
  <si>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</si>
  <si>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</si>
  <si>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</si>
  <si>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</si>
  <si>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</si>
  <si>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</si>
  <si>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</si>
  <si>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</si>
  <si>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</si>
  <si>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</si>
  <si>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</si>
  <si>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</si>
  <si>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</si>
  <si>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</si>
  <si>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</si>
  <si>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</si>
  <si>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</si>
  <si>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</si>
  <si>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</si>
  <si>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</si>
  <si>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</si>
  <si>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</si>
  <si>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</si>
  <si>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</si>
  <si>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</si>
  <si>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</si>
  <si>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</si>
  <si>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</si>
  <si>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</si>
  <si>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</si>
  <si>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</si>
  <si>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</si>
  <si>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</si>
  <si>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</si>
  <si>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</si>
  <si>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</si>
  <si>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</si>
  <si>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</si>
  <si>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</si>
  <si>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</si>
  <si>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</si>
  <si>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</si>
  <si>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</si>
  <si>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</si>
  <si>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</si>
  <si>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</si>
  <si>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</si>
  <si>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</si>
  <si>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</si>
  <si>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</si>
  <si>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</si>
  <si>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</si>
  <si>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</si>
  <si>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</si>
  <si>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</si>
  <si>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</si>
  <si>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</si>
  <si>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</si>
  <si>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</si>
  <si>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</si>
  <si>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</si>
  <si>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</si>
  <si>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</si>
  <si>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</si>
  <si>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</si>
  <si>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</si>
  <si>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</si>
  <si>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</si>
  <si>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</si>
  <si>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</si>
  <si>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</si>
  <si>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</si>
  <si>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</si>
  <si>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</si>
  <si>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</si>
  <si>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</si>
  <si>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</si>
  <si>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</si>
  <si>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</si>
  <si>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</si>
  <si>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</si>
  <si>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</si>
  <si>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</si>
  <si>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</si>
  <si>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</si>
  <si>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</si>
  <si>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</si>
  <si>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</si>
  <si>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</si>
  <si>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</si>
  <si>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</si>
  <si>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</si>
  <si>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</si>
  <si>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</si>
  <si>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</si>
  <si>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</si>
  <si>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</si>
  <si>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</si>
  <si>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</si>
  <si>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</si>
  <si>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</si>
  <si>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</si>
  <si>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</si>
  <si>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</si>
  <si>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</si>
  <si>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</si>
  <si>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</si>
  <si>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</si>
  <si>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</si>
  <si>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</si>
  <si>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</si>
  <si>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</si>
  <si>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</si>
  <si>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</si>
  <si>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</si>
  <si>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</si>
  <si>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</si>
  <si>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</si>
  <si>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</si>
  <si>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</si>
  <si>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</si>
  <si>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</si>
  <si>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</si>
  <si>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</si>
  <si>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</si>
  <si>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</si>
  <si>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</si>
  <si>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</si>
  <si>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</si>
  <si>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</si>
  <si>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</si>
  <si>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</si>
  <si>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</si>
  <si>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</si>
  <si>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</si>
  <si>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</si>
  <si>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</si>
  <si>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</si>
  <si>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</si>
  <si>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</si>
  <si>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</si>
  <si>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</si>
  <si>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</si>
  <si>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</si>
  <si>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</si>
  <si>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</si>
  <si>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</si>
  <si>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</si>
  <si>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</si>
  <si>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</si>
  <si>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</si>
  <si>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</si>
  <si>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</si>
  <si>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</si>
  <si>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</si>
  <si>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</si>
  <si>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</si>
  <si>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</si>
  <si>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</si>
  <si>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</si>
  <si>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</si>
  <si>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</si>
  <si>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</si>
  <si>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</si>
  <si>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</si>
  <si>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</si>
  <si>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</si>
  <si>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</si>
  <si>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</si>
  <si>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</si>
  <si>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</si>
  <si>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</si>
  <si>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</si>
  <si>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</si>
  <si>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</si>
  <si>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</si>
  <si>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</si>
  <si>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</si>
  <si>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</si>
  <si>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</si>
  <si>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</si>
  <si>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</si>
  <si>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</si>
  <si>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</si>
  <si>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</si>
  <si>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</si>
  <si>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</si>
  <si>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</si>
  <si>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</si>
  <si>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</si>
  <si>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</si>
  <si>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</si>
  <si>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</si>
  <si>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</si>
  <si>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</si>
  <si>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</si>
  <si>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</si>
  <si>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</si>
  <si>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</si>
  <si>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</si>
  <si>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</si>
  <si>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</si>
  <si>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</si>
  <si>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</si>
  <si>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</si>
  <si>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</si>
  <si>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</si>
  <si>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</si>
  <si>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</si>
  <si>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</si>
  <si>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</si>
  <si>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</si>
  <si>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</si>
  <si>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</si>
  <si>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</si>
  <si>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</si>
  <si>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</si>
  <si>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</si>
  <si>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</si>
  <si>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</si>
  <si>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</si>
  <si>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</si>
  <si>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</si>
  <si>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</si>
  <si>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</si>
  <si>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</si>
  <si>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</si>
  <si>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</si>
  <si>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</si>
  <si>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</si>
  <si>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</si>
  <si>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</si>
  <si>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</si>
  <si>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</si>
  <si>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</si>
  <si>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</si>
  <si>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</si>
  <si>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</si>
  <si>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</si>
  <si>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</si>
  <si>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</si>
  <si>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</si>
  <si>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</si>
  <si>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</si>
  <si>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</si>
  <si>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</si>
  <si>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</si>
  <si>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</si>
  <si>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</si>
  <si>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</si>
  <si>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</si>
  <si>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</si>
  <si>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</si>
  <si>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</si>
  <si>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</si>
  <si>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</si>
  <si>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</si>
  <si>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</si>
  <si>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</si>
  <si>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</si>
  <si>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</si>
  <si>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</si>
  <si>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</si>
  <si>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</si>
  <si>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</si>
  <si>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</si>
  <si>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</si>
  <si>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</si>
  <si>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</si>
  <si>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</si>
  <si>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</si>
  <si>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</si>
  <si>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</si>
  <si>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</si>
  <si>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</si>
  <si>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</si>
  <si>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</si>
  <si>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</si>
  <si>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</si>
  <si>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</si>
  <si>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</si>
  <si>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</si>
  <si>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</si>
  <si>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</si>
  <si>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</si>
  <si>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</si>
  <si>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</si>
  <si>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</si>
  <si>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</si>
  <si>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</si>
  <si>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</si>
  <si>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</si>
  <si>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</si>
  <si>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</si>
  <si>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</si>
  <si>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</si>
  <si>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</si>
  <si>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</si>
  <si>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</si>
  <si>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</si>
  <si>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</si>
  <si>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</si>
  <si>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</si>
  <si>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</si>
  <si>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</si>
  <si>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</si>
  <si>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</si>
  <si>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</si>
  <si>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</si>
  <si>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</si>
  <si>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</si>
  <si>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</si>
  <si>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</si>
  <si>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</si>
  <si>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</si>
  <si>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</si>
  <si>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</si>
  <si>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</si>
  <si>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</si>
  <si>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</si>
  <si>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</si>
  <si>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</si>
  <si>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</si>
  <si>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</si>
  <si>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</si>
  <si>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</si>
  <si>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</si>
  <si>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</si>
  <si>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</si>
  <si>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</si>
  <si>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</si>
  <si>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</si>
  <si>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</si>
  <si>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</si>
  <si>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</si>
  <si>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</si>
  <si>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</si>
  <si>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</si>
  <si>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</si>
  <si>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</si>
  <si>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</si>
  <si>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</si>
  <si>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</si>
  <si>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</si>
  <si>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</si>
  <si>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</si>
  <si>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</si>
  <si>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</si>
  <si>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</si>
  <si>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</si>
  <si>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</si>
  <si>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</si>
  <si>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</si>
  <si>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</si>
  <si>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</si>
  <si>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</si>
  <si>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</si>
  <si>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</si>
  <si>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</si>
  <si>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</si>
  <si>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</si>
  <si>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</si>
  <si>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</si>
  <si>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</si>
  <si>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</si>
  <si>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</si>
  <si>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</si>
  <si>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</si>
  <si>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</si>
  <si>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</si>
  <si>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</si>
  <si>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</si>
  <si>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</si>
  <si>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</si>
  <si>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</si>
  <si>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</si>
  <si>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</si>
  <si>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</si>
  <si>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</si>
  <si>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</si>
  <si>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</si>
  <si>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</si>
  <si>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</si>
  <si>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</si>
  <si>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</si>
  <si>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</si>
  <si>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</si>
  <si>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</si>
  <si>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</si>
  <si>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</si>
  <si>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</si>
  <si>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</si>
  <si>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</si>
  <si>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</si>
  <si>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</si>
  <si>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</si>
  <si>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</si>
  <si>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</si>
  <si>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</si>
  <si>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</si>
  <si>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</si>
  <si>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</si>
  <si>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</si>
  <si>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</si>
  <si>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</si>
  <si>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</si>
  <si>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</si>
  <si>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</si>
  <si>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</si>
  <si>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</si>
  <si>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</si>
  <si>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</si>
  <si>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</si>
  <si>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</si>
  <si>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</si>
  <si>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</si>
  <si>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</si>
  <si>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</si>
  <si>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</si>
  <si>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</si>
  <si>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</si>
  <si>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</si>
  <si>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</si>
  <si>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</si>
  <si>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</si>
  <si>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</si>
  <si>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</si>
  <si>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</si>
  <si>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</si>
  <si>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</si>
  <si>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</si>
  <si>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</si>
  <si>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</si>
  <si>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</si>
  <si>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</si>
  <si>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</si>
  <si>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</si>
  <si>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</si>
  <si>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</si>
  <si>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</si>
  <si>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</si>
  <si>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</si>
  <si>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</si>
  <si>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</si>
  <si>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</si>
  <si>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</si>
  <si>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</si>
  <si>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</si>
  <si>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</si>
  <si>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</si>
  <si>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</si>
  <si>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</si>
  <si>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</si>
  <si>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</si>
  <si>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</si>
  <si>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</si>
  <si>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</si>
  <si>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</si>
  <si>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</si>
  <si>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</si>
  <si>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</si>
  <si>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</si>
  <si>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</si>
  <si>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</si>
  <si>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</si>
  <si>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</si>
  <si>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</si>
  <si>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</si>
  <si>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</si>
  <si>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</si>
  <si>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</si>
  <si>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</si>
  <si>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</si>
  <si>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</si>
  <si>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</si>
  <si>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</si>
  <si>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</si>
  <si>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</si>
  <si>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</si>
  <si>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</si>
  <si>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</si>
  <si>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</si>
  <si>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</si>
  <si>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</si>
  <si>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</si>
  <si>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</si>
  <si>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</si>
  <si>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</si>
  <si>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</si>
  <si>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</si>
  <si>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</si>
  <si>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</si>
  <si>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</si>
  <si>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</si>
  <si>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</si>
  <si>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</si>
  <si>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</si>
  <si>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</si>
  <si>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</si>
  <si>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</si>
  <si>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</si>
  <si>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</si>
  <si>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</si>
  <si>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</si>
  <si>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</si>
  <si>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</si>
  <si>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</si>
  <si>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</si>
  <si>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</si>
  <si>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</si>
  <si>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</si>
  <si>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</si>
  <si>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</si>
  <si>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</si>
  <si>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</si>
  <si>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</si>
  <si>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</si>
  <si>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</si>
  <si>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</si>
  <si>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</si>
  <si>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</si>
  <si>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</si>
  <si>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</si>
  <si>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</si>
  <si>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</si>
  <si>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</si>
  <si>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</si>
  <si>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</si>
  <si>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</si>
  <si>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</si>
  <si>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</si>
  <si>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</si>
  <si>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</si>
  <si>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</si>
  <si>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</si>
  <si>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</si>
  <si>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</si>
  <si>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</si>
  <si>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</si>
  <si>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</si>
  <si>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</si>
  <si>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</si>
  <si>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</si>
  <si>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</si>
  <si>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</si>
  <si>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</si>
  <si>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</si>
  <si>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</si>
  <si>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</si>
  <si>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</si>
  <si>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</si>
  <si>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</si>
  <si>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</si>
  <si>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</si>
  <si>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</si>
  <si>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</si>
  <si>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</si>
  <si>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</si>
  <si>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</si>
  <si>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</si>
  <si>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</si>
  <si>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</si>
  <si>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</si>
  <si>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</si>
  <si>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</si>
  <si>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</si>
  <si>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</si>
  <si>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</si>
  <si>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</si>
  <si>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</si>
  <si>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</si>
  <si>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</si>
  <si>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</si>
  <si>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</si>
  <si>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</si>
  <si>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</si>
  <si>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</si>
  <si>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</si>
  <si>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</si>
  <si>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</si>
  <si>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</si>
  <si>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</si>
  <si>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</si>
  <si>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</si>
  <si>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</si>
  <si>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</si>
  <si>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</si>
  <si>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</si>
  <si>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</si>
  <si>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</si>
  <si>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</si>
  <si>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</si>
  <si>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</si>
  <si>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</si>
  <si>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</si>
  <si>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</si>
  <si>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</si>
  <si>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</si>
  <si>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</si>
  <si>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</si>
  <si>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</si>
  <si>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</si>
  <si>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</si>
  <si>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</si>
  <si>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</si>
  <si>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</si>
  <si>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</si>
  <si>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</si>
  <si>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</si>
  <si>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</si>
  <si>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</si>
  <si>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</si>
  <si>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</si>
  <si>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</si>
  <si>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</si>
  <si>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</si>
  <si>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</si>
  <si>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</si>
  <si>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</si>
  <si>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</si>
  <si>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</si>
  <si>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</si>
  <si>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</si>
  <si>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</si>
  <si>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</si>
  <si>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</si>
  <si>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</si>
  <si>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</si>
  <si>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</si>
  <si>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</si>
  <si>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Consejo Turístico San José Iturbide Guanajuato.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</si>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</sst>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5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17" fillId="6" borderId="0" xfId="8" applyFont="1" applyFill="1" applyAlignment="1">
      <alignment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6" t="s">
        <v>662</v>
      </c>
      <c r="B1" s="166"/>
      <c r="C1" s="17"/>
      <c r="D1" s="14" t="s">
        <v>602</v>
      </c>
      <c r="E1" s="15">
        <v>2023</v>
      </c>
    </row>
    <row r="2" spans="1:5" ht="18.95" customHeight="1" x14ac:dyDescent="0.2">
      <c r="A2" s="167" t="s">
        <v>601</v>
      </c>
      <c r="B2" s="167"/>
      <c r="C2" s="36"/>
      <c r="D2" s="14" t="s">
        <v>603</v>
      </c>
      <c r="E2" s="17" t="s">
        <v>608</v>
      </c>
    </row>
    <row r="3" spans="1:5" ht="18.95" customHeight="1" x14ac:dyDescent="0.2">
      <c r="A3" s="168" t="s">
        <v>663</v>
      </c>
      <c r="B3" s="168"/>
      <c r="C3" s="17"/>
      <c r="D3" s="14" t="s">
        <v>604</v>
      </c>
      <c r="E3" s="15">
        <v>3</v>
      </c>
    </row>
    <row r="4" spans="1:5" s="93" customFormat="1" ht="18.95" customHeight="1" x14ac:dyDescent="0.2">
      <c r="A4" s="168" t="s">
        <v>623</v>
      </c>
      <c r="B4" s="168"/>
      <c r="C4" s="168"/>
      <c r="D4" s="168"/>
      <c r="E4" s="168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569</v>
      </c>
      <c r="B24" s="95" t="s">
        <v>304</v>
      </c>
    </row>
    <row r="25" spans="1:2" x14ac:dyDescent="0.2">
      <c r="A25" s="94" t="s">
        <v>570</v>
      </c>
      <c r="B25" s="95" t="s">
        <v>571</v>
      </c>
    </row>
    <row r="26" spans="1:2" s="93" customFormat="1" x14ac:dyDescent="0.2">
      <c r="A26" s="94" t="s">
        <v>572</v>
      </c>
      <c r="B26" s="95" t="s">
        <v>341</v>
      </c>
    </row>
    <row r="27" spans="1:2" x14ac:dyDescent="0.2">
      <c r="A27" s="94" t="s">
        <v>573</v>
      </c>
      <c r="B27" s="95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2" t="s">
        <v>662</v>
      </c>
      <c r="B1" s="173"/>
      <c r="C1" s="174"/>
    </row>
    <row r="2" spans="1:3" s="37" customFormat="1" ht="18" customHeight="1" x14ac:dyDescent="0.25">
      <c r="A2" s="175" t="s">
        <v>613</v>
      </c>
      <c r="B2" s="176"/>
      <c r="C2" s="177"/>
    </row>
    <row r="3" spans="1:3" s="37" customFormat="1" ht="18" customHeight="1" x14ac:dyDescent="0.25">
      <c r="A3" s="175" t="s">
        <v>663</v>
      </c>
      <c r="B3" s="178"/>
      <c r="C3" s="177"/>
    </row>
    <row r="4" spans="1:3" s="40" customFormat="1" ht="18" customHeight="1" x14ac:dyDescent="0.2">
      <c r="A4" s="179" t="s">
        <v>614</v>
      </c>
      <c r="B4" s="180"/>
      <c r="C4" s="181"/>
    </row>
    <row r="5" spans="1:3" s="38" customFormat="1" x14ac:dyDescent="0.2">
      <c r="A5" s="58" t="s">
        <v>521</v>
      </c>
      <c r="B5" s="58"/>
      <c r="C5" s="145">
        <v>2160696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3" x14ac:dyDescent="0.2">
      <c r="A17" s="70">
        <v>3.2</v>
      </c>
      <c r="B17" s="63" t="s">
        <v>530</v>
      </c>
      <c r="C17" s="147">
        <v>0</v>
      </c>
    </row>
    <row r="18" spans="1:3" x14ac:dyDescent="0.2">
      <c r="A18" s="70">
        <v>3.3</v>
      </c>
      <c r="B18" s="65" t="s">
        <v>531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660</v>
      </c>
      <c r="B20" s="73"/>
      <c r="C20" s="145">
        <f>C5+C7-C15</f>
        <v>2160696</v>
      </c>
    </row>
    <row r="22" spans="1:3" x14ac:dyDescent="0.2">
      <c r="B22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2" t="s">
        <v>662</v>
      </c>
      <c r="B1" s="183"/>
      <c r="C1" s="184"/>
    </row>
    <row r="2" spans="1:3" s="41" customFormat="1" ht="18.95" customHeight="1" x14ac:dyDescent="0.25">
      <c r="A2" s="185" t="s">
        <v>615</v>
      </c>
      <c r="B2" s="186"/>
      <c r="C2" s="187"/>
    </row>
    <row r="3" spans="1:3" s="41" customFormat="1" ht="18.95" customHeight="1" x14ac:dyDescent="0.25">
      <c r="A3" s="185" t="s">
        <v>663</v>
      </c>
      <c r="B3" s="188"/>
      <c r="C3" s="187"/>
    </row>
    <row r="4" spans="1:3" s="42" customFormat="1" x14ac:dyDescent="0.2">
      <c r="A4" s="179" t="s">
        <v>614</v>
      </c>
      <c r="B4" s="180"/>
      <c r="C4" s="181"/>
    </row>
    <row r="5" spans="1:3" x14ac:dyDescent="0.2">
      <c r="A5" s="84" t="s">
        <v>534</v>
      </c>
      <c r="B5" s="58"/>
      <c r="C5" s="149">
        <v>1453740.55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14532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0</v>
      </c>
    </row>
    <row r="15" spans="1:3" x14ac:dyDescent="0.2">
      <c r="A15" s="90">
        <v>2.8</v>
      </c>
      <c r="B15" s="77" t="s">
        <v>242</v>
      </c>
      <c r="C15" s="150">
        <v>14532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3" x14ac:dyDescent="0.2">
      <c r="A33" s="90" t="s">
        <v>558</v>
      </c>
      <c r="B33" s="77" t="s">
        <v>449</v>
      </c>
      <c r="C33" s="150">
        <v>0</v>
      </c>
    </row>
    <row r="34" spans="1:3" x14ac:dyDescent="0.2">
      <c r="A34" s="90" t="s">
        <v>559</v>
      </c>
      <c r="B34" s="77" t="s">
        <v>455</v>
      </c>
      <c r="C34" s="150">
        <v>0</v>
      </c>
    </row>
    <row r="35" spans="1:3" x14ac:dyDescent="0.2">
      <c r="A35" s="90" t="s">
        <v>560</v>
      </c>
      <c r="B35" s="85" t="s">
        <v>561</v>
      </c>
      <c r="C35" s="152">
        <v>0</v>
      </c>
    </row>
    <row r="36" spans="1:3" x14ac:dyDescent="0.2">
      <c r="A36" s="78"/>
      <c r="B36" s="81"/>
      <c r="C36" s="82"/>
    </row>
    <row r="37" spans="1:3" x14ac:dyDescent="0.2">
      <c r="A37" s="83" t="s">
        <v>661</v>
      </c>
      <c r="B37" s="58"/>
      <c r="C37" s="145">
        <f>C5-C7+C30</f>
        <v>1439208.55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topLeftCell="A13" workbookViewId="0">
      <selection activeCell="E14" sqref="E14"/>
    </sheetView>
  </sheetViews>
  <sheetFormatPr baseColWidth="10" defaultColWidth="9.140625" defaultRowHeight="11.25" x14ac:dyDescent="0.2"/>
  <cols>
    <col min="1" max="1" width="10" style="29" customWidth="1"/>
    <col min="2" max="2" width="46.140625" style="29" customWidth="1"/>
    <col min="3" max="3" width="14.42578125" style="29" customWidth="1"/>
    <col min="4" max="4" width="17.7109375" style="29" customWidth="1"/>
    <col min="5" max="5" width="18.28515625" style="29" customWidth="1"/>
    <col min="6" max="6" width="17" style="29" customWidth="1"/>
    <col min="7" max="7" width="18" style="29" customWidth="1"/>
    <col min="8" max="8" width="16.5703125" style="29" customWidth="1"/>
    <col min="9" max="9" width="14.7109375" style="29" customWidth="1"/>
    <col min="10" max="10" width="16.7109375" style="29" customWidth="1"/>
    <col min="11" max="16384" width="9.140625" style="29"/>
  </cols>
  <sheetData>
    <row r="1" spans="1:10" ht="18.95" customHeight="1" x14ac:dyDescent="0.2">
      <c r="A1" s="171" t="s">
        <v>662</v>
      </c>
      <c r="B1" s="189"/>
      <c r="C1" s="189"/>
      <c r="D1" s="189"/>
      <c r="E1" s="189"/>
      <c r="F1" s="189"/>
      <c r="G1" s="27" t="s">
        <v>605</v>
      </c>
      <c r="H1" s="28">
        <v>2023</v>
      </c>
    </row>
    <row r="2" spans="1:10" ht="18.95" customHeight="1" x14ac:dyDescent="0.2">
      <c r="A2" s="171" t="s">
        <v>616</v>
      </c>
      <c r="B2" s="189"/>
      <c r="C2" s="189"/>
      <c r="D2" s="189"/>
      <c r="E2" s="189"/>
      <c r="F2" s="189"/>
      <c r="G2" s="27" t="s">
        <v>606</v>
      </c>
      <c r="H2" s="28" t="s">
        <v>608</v>
      </c>
    </row>
    <row r="3" spans="1:10" ht="18.95" customHeight="1" x14ac:dyDescent="0.2">
      <c r="A3" s="190" t="s">
        <v>663</v>
      </c>
      <c r="B3" s="191"/>
      <c r="C3" s="191"/>
      <c r="D3" s="191"/>
      <c r="E3" s="191"/>
      <c r="F3" s="191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2540000</v>
      </c>
      <c r="E36" s="34">
        <v>0</v>
      </c>
      <c r="F36" s="34">
        <f t="shared" si="0"/>
        <v>2540000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2160696</v>
      </c>
      <c r="E37" s="34">
        <v>-2540000</v>
      </c>
      <c r="F37" s="34">
        <f t="shared" si="0"/>
        <v>-379304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-701600</v>
      </c>
      <c r="E40" s="34">
        <v>-1459096</v>
      </c>
      <c r="F40" s="34">
        <f t="shared" si="0"/>
        <v>-2160696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-2540000</v>
      </c>
      <c r="F41" s="34">
        <f t="shared" si="0"/>
        <v>-2540000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2691271.84</v>
      </c>
      <c r="E42" s="34">
        <v>-1605131.11</v>
      </c>
      <c r="F42" s="34">
        <f t="shared" si="0"/>
        <v>1086140.7299999997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151271.84</v>
      </c>
      <c r="E43" s="34">
        <v>-151271.84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1101558.49</v>
      </c>
      <c r="E44" s="34">
        <v>-1101439.77</v>
      </c>
      <c r="F44" s="34">
        <f t="shared" si="0"/>
        <v>118.71999999997206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2164948.91</v>
      </c>
      <c r="E45" s="34">
        <v>-2164948.91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711424.8</v>
      </c>
      <c r="E46" s="34">
        <v>-711424.8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711424.8</v>
      </c>
      <c r="E47" s="34">
        <v>742315.75</v>
      </c>
      <c r="F47" s="34">
        <f t="shared" si="0"/>
        <v>1453740.55</v>
      </c>
    </row>
    <row r="49" spans="2:2" x14ac:dyDescent="0.2">
      <c r="B4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2" t="s">
        <v>34</v>
      </c>
      <c r="B5" s="192"/>
      <c r="C5" s="192"/>
      <c r="D5" s="192"/>
      <c r="E5" s="192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3" t="s">
        <v>36</v>
      </c>
      <c r="C10" s="193"/>
      <c r="D10" s="193"/>
      <c r="E10" s="193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3" t="s">
        <v>38</v>
      </c>
      <c r="C12" s="193"/>
      <c r="D12" s="193"/>
      <c r="E12" s="193"/>
    </row>
    <row r="13" spans="1:8" s="119" customFormat="1" ht="26.1" customHeight="1" x14ac:dyDescent="0.2">
      <c r="A13" s="123" t="s">
        <v>595</v>
      </c>
      <c r="B13" s="193" t="s">
        <v>39</v>
      </c>
      <c r="C13" s="193"/>
      <c r="D13" s="193"/>
      <c r="E13" s="193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121" zoomScale="106" zoomScaleNormal="106" workbookViewId="0">
      <selection activeCell="B67" sqref="B67"/>
    </sheetView>
  </sheetViews>
  <sheetFormatPr baseColWidth="10" defaultColWidth="9.140625" defaultRowHeight="11.25" x14ac:dyDescent="0.2"/>
  <cols>
    <col min="1" max="1" width="10" style="20" customWidth="1"/>
    <col min="2" max="2" width="54.5703125" style="20" customWidth="1"/>
    <col min="3" max="3" width="16.42578125" style="20" bestFit="1" customWidth="1"/>
    <col min="4" max="4" width="19.140625" style="20" customWidth="1"/>
    <col min="5" max="5" width="12.5703125" style="20" customWidth="1"/>
    <col min="6" max="6" width="11.5703125" style="20" customWidth="1"/>
    <col min="7" max="7" width="16.7109375" style="20" customWidth="1"/>
    <col min="8" max="8" width="11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9" t="s">
        <v>662</v>
      </c>
      <c r="B1" s="170"/>
      <c r="C1" s="170"/>
      <c r="D1" s="170"/>
      <c r="E1" s="170"/>
      <c r="F1" s="170"/>
      <c r="G1" s="14" t="s">
        <v>605</v>
      </c>
      <c r="H1" s="25">
        <v>2023</v>
      </c>
    </row>
    <row r="2" spans="1:8" s="16" customFormat="1" ht="18.95" customHeight="1" x14ac:dyDescent="0.25">
      <c r="A2" s="169" t="s">
        <v>609</v>
      </c>
      <c r="B2" s="170"/>
      <c r="C2" s="170"/>
      <c r="D2" s="170"/>
      <c r="E2" s="170"/>
      <c r="F2" s="170"/>
      <c r="G2" s="14" t="s">
        <v>606</v>
      </c>
      <c r="H2" s="25" t="s">
        <v>608</v>
      </c>
    </row>
    <row r="3" spans="1:8" s="16" customFormat="1" ht="18.95" customHeight="1" x14ac:dyDescent="0.25">
      <c r="A3" s="169" t="s">
        <v>663</v>
      </c>
      <c r="B3" s="170"/>
      <c r="C3" s="170"/>
      <c r="D3" s="170"/>
      <c r="E3" s="170"/>
      <c r="F3" s="170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ht="22.5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194" t="s">
        <v>185</v>
      </c>
    </row>
    <row r="15" spans="1:8" x14ac:dyDescent="0.2">
      <c r="A15" s="22">
        <v>1122</v>
      </c>
      <c r="B15" s="20" t="s">
        <v>199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-0.04</v>
      </c>
      <c r="D20" s="24">
        <v>-0.04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4000</v>
      </c>
      <c r="D21" s="24">
        <v>4000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421235.29</v>
      </c>
      <c r="D62" s="24">
        <f t="shared" ref="D62:E62" si="0">SUM(D63:D70)</f>
        <v>0</v>
      </c>
      <c r="E62" s="24">
        <f t="shared" si="0"/>
        <v>236538.74</v>
      </c>
    </row>
    <row r="63" spans="1:9" x14ac:dyDescent="0.2">
      <c r="A63" s="22">
        <v>1241</v>
      </c>
      <c r="B63" s="20" t="s">
        <v>237</v>
      </c>
      <c r="C63" s="24">
        <v>280733.28999999998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0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125970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0</v>
      </c>
      <c r="E67" s="24">
        <v>236538.74</v>
      </c>
    </row>
    <row r="68" spans="1:9" x14ac:dyDescent="0.2">
      <c r="A68" s="22">
        <v>1246</v>
      </c>
      <c r="B68" s="20" t="s">
        <v>242</v>
      </c>
      <c r="C68" s="24">
        <v>14532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18380.080000000002</v>
      </c>
      <c r="D110" s="24">
        <f>SUM(D111:D119)</f>
        <v>18380.080000000002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18380.080000000002</v>
      </c>
      <c r="D117" s="24">
        <f t="shared" si="1"/>
        <v>18380.080000000002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3" x14ac:dyDescent="0.2">
      <c r="A145" s="22">
        <v>2199</v>
      </c>
      <c r="B145" s="20" t="s">
        <v>298</v>
      </c>
      <c r="C145" s="24">
        <v>0</v>
      </c>
    </row>
    <row r="146" spans="1:3" x14ac:dyDescent="0.2">
      <c r="A146" s="22">
        <v>2240</v>
      </c>
      <c r="B146" s="20" t="s">
        <v>299</v>
      </c>
      <c r="C146" s="24">
        <f>SUM(C147:C149)</f>
        <v>0</v>
      </c>
    </row>
    <row r="147" spans="1:3" x14ac:dyDescent="0.2">
      <c r="A147" s="22">
        <v>2241</v>
      </c>
      <c r="B147" s="20" t="s">
        <v>300</v>
      </c>
      <c r="C147" s="24">
        <v>0</v>
      </c>
    </row>
    <row r="148" spans="1:3" x14ac:dyDescent="0.2">
      <c r="A148" s="22">
        <v>2242</v>
      </c>
      <c r="B148" s="20" t="s">
        <v>301</v>
      </c>
      <c r="C148" s="24">
        <v>0</v>
      </c>
    </row>
    <row r="149" spans="1:3" x14ac:dyDescent="0.2">
      <c r="A149" s="22">
        <v>2249</v>
      </c>
      <c r="B149" s="20" t="s">
        <v>302</v>
      </c>
      <c r="C149" s="24">
        <v>0</v>
      </c>
    </row>
    <row r="151" spans="1:3" x14ac:dyDescent="0.2">
      <c r="B151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135</v>
      </c>
    </row>
    <row r="20" spans="1:2" x14ac:dyDescent="0.2">
      <c r="A20" s="103"/>
    </row>
    <row r="21" spans="1:2" ht="15" customHeight="1" x14ac:dyDescent="0.2">
      <c r="A21" s="101" t="s">
        <v>131</v>
      </c>
      <c r="B21" s="1" t="s">
        <v>186</v>
      </c>
    </row>
    <row r="22" spans="1:2" ht="15" customHeight="1" x14ac:dyDescent="0.2">
      <c r="A22" s="103"/>
      <c r="B22" s="107" t="s">
        <v>187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127</v>
      </c>
    </row>
    <row r="26" spans="1:2" ht="15" customHeight="1" x14ac:dyDescent="0.2">
      <c r="A26" s="103"/>
      <c r="B26" s="106" t="s">
        <v>128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134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129</v>
      </c>
    </row>
    <row r="37" spans="1:2" ht="15" customHeight="1" x14ac:dyDescent="0.2">
      <c r="A37" s="103"/>
      <c r="B37" s="102" t="s">
        <v>136</v>
      </c>
    </row>
    <row r="38" spans="1:2" ht="15" customHeight="1" x14ac:dyDescent="0.2">
      <c r="A38" s="103"/>
      <c r="B38" s="109" t="s">
        <v>189</v>
      </c>
    </row>
    <row r="39" spans="1:2" ht="15" customHeight="1" x14ac:dyDescent="0.2">
      <c r="A39" s="103"/>
      <c r="B39" s="102" t="s">
        <v>190</v>
      </c>
    </row>
    <row r="40" spans="1:2" ht="15" customHeight="1" x14ac:dyDescent="0.2">
      <c r="A40" s="103"/>
      <c r="B40" s="102" t="s">
        <v>132</v>
      </c>
    </row>
    <row r="41" spans="1:2" ht="15" customHeight="1" x14ac:dyDescent="0.2">
      <c r="A41" s="103"/>
      <c r="B41" s="102" t="s">
        <v>133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137</v>
      </c>
    </row>
    <row r="44" spans="1:2" ht="15" customHeight="1" x14ac:dyDescent="0.2">
      <c r="A44" s="103"/>
      <c r="B44" s="102" t="s">
        <v>140</v>
      </c>
    </row>
    <row r="45" spans="1:2" ht="15" customHeight="1" x14ac:dyDescent="0.2">
      <c r="A45" s="103"/>
      <c r="B45" s="109" t="s">
        <v>191</v>
      </c>
    </row>
    <row r="46" spans="1:2" ht="15" customHeight="1" x14ac:dyDescent="0.2">
      <c r="A46" s="103"/>
      <c r="B46" s="102" t="s">
        <v>192</v>
      </c>
    </row>
    <row r="47" spans="1:2" ht="15" customHeight="1" x14ac:dyDescent="0.2">
      <c r="A47" s="103"/>
      <c r="B47" s="102" t="s">
        <v>139</v>
      </c>
    </row>
    <row r="48" spans="1:2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112" zoomScaleNormal="100" workbookViewId="0">
      <selection activeCell="C125" sqref="C12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7" t="s">
        <v>662</v>
      </c>
      <c r="B1" s="167"/>
      <c r="C1" s="167"/>
      <c r="D1" s="14" t="s">
        <v>605</v>
      </c>
      <c r="E1" s="25">
        <v>2023</v>
      </c>
    </row>
    <row r="2" spans="1:5" s="16" customFormat="1" ht="18.95" customHeight="1" x14ac:dyDescent="0.25">
      <c r="A2" s="167" t="s">
        <v>610</v>
      </c>
      <c r="B2" s="167"/>
      <c r="C2" s="167"/>
      <c r="D2" s="14" t="s">
        <v>606</v>
      </c>
      <c r="E2" s="25" t="s">
        <v>608</v>
      </c>
    </row>
    <row r="3" spans="1:5" s="16" customFormat="1" ht="18.95" customHeight="1" x14ac:dyDescent="0.25">
      <c r="A3" s="167" t="s">
        <v>663</v>
      </c>
      <c r="B3" s="167"/>
      <c r="C3" s="167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0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0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0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2160696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2160696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2160696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1439208.5499999998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1439208.5499999998</v>
      </c>
      <c r="D99" s="57">
        <f>C99/$C$98</f>
        <v>1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823058.28</v>
      </c>
      <c r="D100" s="57">
        <f t="shared" ref="D100:D163" si="0">C100/$C$98</f>
        <v>0.57188256698447226</v>
      </c>
      <c r="E100" s="56"/>
    </row>
    <row r="101" spans="1:5" x14ac:dyDescent="0.2">
      <c r="A101" s="54">
        <v>5111</v>
      </c>
      <c r="B101" s="51" t="s">
        <v>361</v>
      </c>
      <c r="C101" s="55">
        <v>641201</v>
      </c>
      <c r="D101" s="57">
        <f t="shared" si="0"/>
        <v>0.44552333989399945</v>
      </c>
      <c r="E101" s="56"/>
    </row>
    <row r="102" spans="1:5" x14ac:dyDescent="0.2">
      <c r="A102" s="54">
        <v>5112</v>
      </c>
      <c r="B102" s="51" t="s">
        <v>362</v>
      </c>
      <c r="C102" s="55">
        <v>85995</v>
      </c>
      <c r="D102" s="57">
        <f t="shared" si="0"/>
        <v>5.9751590553016105E-2</v>
      </c>
      <c r="E102" s="56"/>
    </row>
    <row r="103" spans="1:5" x14ac:dyDescent="0.2">
      <c r="A103" s="54">
        <v>5113</v>
      </c>
      <c r="B103" s="51" t="s">
        <v>363</v>
      </c>
      <c r="C103" s="55">
        <v>0</v>
      </c>
      <c r="D103" s="57">
        <f t="shared" si="0"/>
        <v>0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80391.28</v>
      </c>
      <c r="D105" s="57">
        <f t="shared" si="0"/>
        <v>5.5857978331215453E-2</v>
      </c>
      <c r="E105" s="56"/>
    </row>
    <row r="106" spans="1:5" x14ac:dyDescent="0.2">
      <c r="A106" s="54">
        <v>5116</v>
      </c>
      <c r="B106" s="51" t="s">
        <v>366</v>
      </c>
      <c r="C106" s="55">
        <v>15471</v>
      </c>
      <c r="D106" s="57">
        <f t="shared" si="0"/>
        <v>1.0749658206241202E-2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32091.14</v>
      </c>
      <c r="D107" s="57">
        <f t="shared" si="0"/>
        <v>2.2297769145409818E-2</v>
      </c>
      <c r="E107" s="56"/>
    </row>
    <row r="108" spans="1:5" x14ac:dyDescent="0.2">
      <c r="A108" s="54">
        <v>5121</v>
      </c>
      <c r="B108" s="51" t="s">
        <v>368</v>
      </c>
      <c r="C108" s="55">
        <v>8658.5400000000009</v>
      </c>
      <c r="D108" s="57">
        <f t="shared" si="0"/>
        <v>6.0161816020339806E-3</v>
      </c>
      <c r="E108" s="56"/>
    </row>
    <row r="109" spans="1:5" x14ac:dyDescent="0.2">
      <c r="A109" s="54">
        <v>5122</v>
      </c>
      <c r="B109" s="51" t="s">
        <v>369</v>
      </c>
      <c r="C109" s="55">
        <v>1593</v>
      </c>
      <c r="D109" s="57">
        <f t="shared" si="0"/>
        <v>1.1068583493337365E-3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5125</v>
      </c>
      <c r="B112" s="51" t="s">
        <v>372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373</v>
      </c>
      <c r="C113" s="55">
        <v>5000</v>
      </c>
      <c r="D113" s="57">
        <f t="shared" si="0"/>
        <v>3.4741316677141757E-3</v>
      </c>
      <c r="E113" s="56"/>
    </row>
    <row r="114" spans="1:5" x14ac:dyDescent="0.2">
      <c r="A114" s="54">
        <v>5127</v>
      </c>
      <c r="B114" s="51" t="s">
        <v>374</v>
      </c>
      <c r="C114" s="55">
        <v>13409.6</v>
      </c>
      <c r="D114" s="57">
        <f t="shared" si="0"/>
        <v>9.317343202276002E-3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3430</v>
      </c>
      <c r="D116" s="57">
        <f t="shared" si="0"/>
        <v>2.3832543240519246E-3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584059.12999999989</v>
      </c>
      <c r="D117" s="57">
        <f t="shared" si="0"/>
        <v>0.40581966387011803</v>
      </c>
      <c r="E117" s="56"/>
    </row>
    <row r="118" spans="1:5" x14ac:dyDescent="0.2">
      <c r="A118" s="54">
        <v>5131</v>
      </c>
      <c r="B118" s="51" t="s">
        <v>378</v>
      </c>
      <c r="C118" s="55">
        <v>20275.849999999999</v>
      </c>
      <c r="D118" s="57">
        <f t="shared" si="0"/>
        <v>1.4088194514964493E-2</v>
      </c>
      <c r="E118" s="56"/>
    </row>
    <row r="119" spans="1:5" x14ac:dyDescent="0.2">
      <c r="A119" s="54">
        <v>5132</v>
      </c>
      <c r="B119" s="51" t="s">
        <v>379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380</v>
      </c>
      <c r="C120" s="55">
        <v>0</v>
      </c>
      <c r="D120" s="57">
        <f t="shared" si="0"/>
        <v>0</v>
      </c>
      <c r="E120" s="56"/>
    </row>
    <row r="121" spans="1:5" x14ac:dyDescent="0.2">
      <c r="A121" s="54">
        <v>5134</v>
      </c>
      <c r="B121" s="51" t="s">
        <v>381</v>
      </c>
      <c r="C121" s="55">
        <v>10534.75</v>
      </c>
      <c r="D121" s="57">
        <f t="shared" si="0"/>
        <v>7.3198217172903823E-3</v>
      </c>
      <c r="E121" s="56"/>
    </row>
    <row r="122" spans="1:5" x14ac:dyDescent="0.2">
      <c r="A122" s="54">
        <v>5135</v>
      </c>
      <c r="B122" s="51" t="s">
        <v>382</v>
      </c>
      <c r="C122" s="55">
        <v>5452</v>
      </c>
      <c r="D122" s="57">
        <f t="shared" si="0"/>
        <v>3.7881931704755374E-3</v>
      </c>
      <c r="E122" s="56"/>
    </row>
    <row r="123" spans="1:5" x14ac:dyDescent="0.2">
      <c r="A123" s="54">
        <v>5136</v>
      </c>
      <c r="B123" s="51" t="s">
        <v>383</v>
      </c>
      <c r="C123" s="55">
        <v>376713.29</v>
      </c>
      <c r="D123" s="57">
        <f t="shared" si="0"/>
        <v>0.26175031408755878</v>
      </c>
      <c r="E123" s="56"/>
    </row>
    <row r="124" spans="1:5" x14ac:dyDescent="0.2">
      <c r="A124" s="54">
        <v>5137</v>
      </c>
      <c r="B124" s="51" t="s">
        <v>384</v>
      </c>
      <c r="C124" s="55">
        <v>2919</v>
      </c>
      <c r="D124" s="57">
        <f t="shared" si="0"/>
        <v>2.0281980676115359E-3</v>
      </c>
      <c r="E124" s="56"/>
    </row>
    <row r="125" spans="1:5" x14ac:dyDescent="0.2">
      <c r="A125" s="54">
        <v>5138</v>
      </c>
      <c r="B125" s="51" t="s">
        <v>385</v>
      </c>
      <c r="C125" s="55">
        <v>142405.24</v>
      </c>
      <c r="D125" s="57">
        <f t="shared" si="0"/>
        <v>9.8946910786487485E-2</v>
      </c>
      <c r="E125" s="56"/>
    </row>
    <row r="126" spans="1:5" x14ac:dyDescent="0.2">
      <c r="A126" s="54">
        <v>5139</v>
      </c>
      <c r="B126" s="51" t="s">
        <v>386</v>
      </c>
      <c r="C126" s="55">
        <v>25759</v>
      </c>
      <c r="D126" s="57">
        <f t="shared" si="0"/>
        <v>1.7898031525729892E-2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188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569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146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570</v>
      </c>
      <c r="B9" s="104" t="s">
        <v>148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572</v>
      </c>
      <c r="B12" s="104" t="s">
        <v>148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573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C9" sqref="C9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1" t="s">
        <v>662</v>
      </c>
      <c r="B1" s="171"/>
      <c r="C1" s="171"/>
      <c r="D1" s="27" t="s">
        <v>605</v>
      </c>
      <c r="E1" s="28">
        <v>2023</v>
      </c>
    </row>
    <row r="2" spans="1:5" ht="18.95" customHeight="1" x14ac:dyDescent="0.2">
      <c r="A2" s="171" t="s">
        <v>611</v>
      </c>
      <c r="B2" s="171"/>
      <c r="C2" s="171"/>
      <c r="D2" s="27" t="s">
        <v>606</v>
      </c>
      <c r="E2" s="28" t="s">
        <v>608</v>
      </c>
    </row>
    <row r="3" spans="1:5" ht="18.95" customHeight="1" x14ac:dyDescent="0.2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87990.02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721487.45</v>
      </c>
    </row>
    <row r="15" spans="1:5" x14ac:dyDescent="0.2">
      <c r="A15" s="33">
        <v>3220</v>
      </c>
      <c r="B15" s="29" t="s">
        <v>469</v>
      </c>
      <c r="C15" s="34">
        <v>772848.75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173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91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1" t="s">
        <v>662</v>
      </c>
      <c r="B1" s="171"/>
      <c r="C1" s="171"/>
      <c r="D1" s="27" t="s">
        <v>605</v>
      </c>
      <c r="E1" s="28">
        <v>2023</v>
      </c>
    </row>
    <row r="2" spans="1:5" s="35" customFormat="1" ht="18.95" customHeight="1" x14ac:dyDescent="0.25">
      <c r="A2" s="171" t="s">
        <v>612</v>
      </c>
      <c r="B2" s="171"/>
      <c r="C2" s="171"/>
      <c r="D2" s="27" t="s">
        <v>606</v>
      </c>
      <c r="E2" s="28" t="s">
        <v>608</v>
      </c>
    </row>
    <row r="3" spans="1:5" s="35" customFormat="1" ht="18.95" customHeight="1" x14ac:dyDescent="0.25">
      <c r="A3" s="171" t="s">
        <v>663</v>
      </c>
      <c r="B3" s="171"/>
      <c r="C3" s="171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1412009.79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713013.27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1412009.79</v>
      </c>
      <c r="D15" s="135">
        <f>SUM(D8:D14)</f>
        <v>713013.27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236</v>
      </c>
      <c r="C28" s="135">
        <f>SUM(C29:C36)</f>
        <v>14532</v>
      </c>
      <c r="D28" s="135">
        <f>SUM(D29:D36)</f>
        <v>14532</v>
      </c>
      <c r="E28" s="130"/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14532</v>
      </c>
      <c r="D34" s="132">
        <v>14532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246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247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0</v>
      </c>
    </row>
    <row r="43" spans="1:5" x14ac:dyDescent="0.2">
      <c r="B43" s="136" t="s">
        <v>628</v>
      </c>
      <c r="C43" s="135">
        <f>C20+C28+C37</f>
        <v>14532</v>
      </c>
      <c r="D43" s="135">
        <f>D20+D28+D37</f>
        <v>14532</v>
      </c>
    </row>
    <row r="44" spans="1:5" s="130" customFormat="1" x14ac:dyDescent="0.2"/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629</v>
      </c>
      <c r="C47" s="135">
        <v>721487.45</v>
      </c>
      <c r="D47" s="135">
        <v>0</v>
      </c>
    </row>
    <row r="48" spans="1:5" x14ac:dyDescent="0.2">
      <c r="A48" s="131"/>
      <c r="B48" s="136" t="s">
        <v>617</v>
      </c>
      <c r="C48" s="135">
        <f>C51+C63+C91+C94+C49</f>
        <v>0</v>
      </c>
      <c r="D48" s="135">
        <f>D51+D63+D91+D94+D49</f>
        <v>22408.02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0</v>
      </c>
      <c r="D63" s="135">
        <f>D64+D73+D76+D82</f>
        <v>22408.02</v>
      </c>
    </row>
    <row r="64" spans="1:4" x14ac:dyDescent="0.2">
      <c r="A64" s="33">
        <v>5510</v>
      </c>
      <c r="B64" s="29" t="s">
        <v>439</v>
      </c>
      <c r="C64" s="34">
        <f>SUM(C65:C72)</f>
        <v>0</v>
      </c>
      <c r="D64" s="34">
        <f>SUM(D65:D72)</f>
        <v>22408.02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0</v>
      </c>
      <c r="D69" s="34">
        <v>22408.02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721487.45</v>
      </c>
      <c r="D122" s="135">
        <f>D47+D48+D100-D106-D109</f>
        <v>22408.02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2019-02-13T21:19:08Z</cp:lastPrinted>
  <dcterms:created xsi:type="dcterms:W3CDTF">2012-12-11T20:36:24Z</dcterms:created>
  <dcterms:modified xsi:type="dcterms:W3CDTF">2023-10-26T18:34:17Z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