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JULIO-SEPTIEMBRE\TERCER TRIMESTRE\"/>
    </mc:Choice>
  </mc:AlternateContent>
  <xr:revisionPtr revIDLastSave="0" documentId="13_ncr:1_{6E83C223-E7A7-457A-8123-5A2633EA49D0}" xr6:coauthVersionLast="45" xr6:coauthVersionMax="45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ACT!$A$1:$E$223</definedName>
    <definedName name="_xlnm.Print_Area" localSheetId="1">ESF!$A$1:$H$152</definedName>
    <definedName name="_xlnm.Print_Area" localSheetId="7">Memoria!$A$1:$J$55</definedName>
  </definedName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7" i="64" l="1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<sst xmlns="http://schemas.openxmlformats.org/spreadsheetml/2006/main" count="823" uniqueCount="589">
  <si>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</si>
  <si>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</si>
  <si>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</si>
  <si>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</si>
  <si>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</si>
  <si>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</si>
  <si>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</si>
  <si>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</si>
  <si>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</si>
  <si>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</si>
  <si>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</si>
  <si>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</si>
  <si>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</si>
  <si>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</si>
  <si>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</si>
  <si>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</si>
  <si>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</si>
  <si>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</si>
  <si>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</si>
  <si>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</si>
  <si>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</si>
  <si>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</si>
  <si>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</si>
  <si>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</si>
  <si>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</si>
  <si>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</si>
  <si>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</si>
  <si>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</si>
  <si>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</si>
  <si>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</si>
  <si>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</si>
  <si>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</si>
  <si>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</si>
  <si>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</si>
  <si>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</si>
  <si>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</si>
  <si>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</si>
  <si>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</si>
  <si>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</si>
  <si>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</si>
  <si>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</si>
  <si>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</si>
  <si>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</si>
  <si>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</si>
  <si>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</si>
  <si>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</si>
  <si>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</si>
  <si>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</si>
  <si>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</si>
  <si>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</si>
  <si>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</si>
  <si>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</si>
  <si>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</si>
  <si>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</si>
  <si>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</si>
  <si>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</si>
  <si>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</si>
  <si>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</si>
  <si>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</si>
  <si>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</si>
  <si>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</si>
  <si>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</si>
  <si>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</si>
  <si>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</si>
  <si>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</si>
  <si>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</si>
  <si>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</si>
  <si>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</si>
  <si>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</si>
  <si>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</si>
  <si>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</si>
  <si>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</si>
  <si>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</si>
  <si>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</si>
  <si>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</si>
  <si>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</si>
  <si>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</si>
  <si>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</si>
  <si>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</si>
  <si>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</si>
  <si>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</si>
  <si>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</si>
  <si>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</si>
  <si>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</si>
  <si>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</si>
  <si>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</si>
  <si>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</si>
  <si>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</si>
  <si>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</si>
  <si>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</si>
  <si>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</si>
  <si>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</si>
  <si>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</si>
  <si>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</si>
  <si>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</si>
  <si>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</si>
  <si>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</si>
  <si>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</si>
  <si>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</si>
  <si>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</si>
  <si>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</si>
  <si>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</si>
  <si>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</si>
  <si>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</si>
  <si>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</si>
  <si>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</si>
  <si>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</si>
  <si>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</si>
  <si>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</si>
  <si>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</si>
  <si>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</si>
  <si>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</si>
  <si>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</si>
  <si>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</si>
  <si>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</si>
  <si>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</si>
  <si>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</si>
  <si>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</si>
  <si>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</si>
  <si>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</si>
  <si>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</si>
  <si>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</si>
  <si>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</si>
  <si>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</si>
  <si>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</si>
  <si>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</si>
  <si>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</si>
  <si>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</si>
  <si>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</si>
  <si>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</si>
  <si>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</si>
  <si>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</si>
  <si>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</si>
  <si>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</si>
  <si>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</si>
  <si>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</si>
  <si>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</si>
  <si>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</si>
  <si>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</si>
  <si>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</si>
  <si>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</si>
  <si>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</si>
  <si>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</si>
  <si>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</si>
  <si>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</si>
  <si>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</si>
  <si>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</si>
  <si>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</si>
  <si>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</si>
  <si>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</si>
  <si>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</si>
  <si>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</si>
  <si>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</si>
  <si>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</si>
  <si>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</si>
  <si>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</si>
  <si>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</si>
  <si>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</si>
  <si>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</si>
  <si>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</si>
  <si>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</si>
  <si>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</si>
  <si>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</si>
  <si>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</si>
  <si>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</si>
  <si>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</si>
  <si>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</si>
  <si>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</si>
  <si>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</si>
  <si>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</si>
  <si>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</si>
  <si>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</si>
  <si>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</si>
  <si>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</si>
  <si>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</si>
  <si>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</si>
  <si>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</si>
  <si>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</si>
  <si>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</si>
  <si>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</si>
  <si>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</si>
  <si>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</si>
  <si>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</si>
  <si>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</si>
  <si>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</si>
  <si>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</si>
  <si>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</si>
  <si>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</si>
  <si>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</si>
  <si>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</si>
  <si>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</si>
  <si>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</si>
  <si>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</si>
  <si>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</si>
  <si>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</si>
  <si>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</si>
  <si>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</si>
  <si>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</si>
  <si>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</si>
  <si>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</si>
  <si>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</si>
  <si>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</si>
  <si>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</si>
  <si>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</si>
  <si>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</si>
  <si>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</si>
  <si>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</si>
  <si>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</si>
  <si>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</si>
  <si>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</si>
  <si>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</si>
  <si>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</si>
  <si>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</si>
  <si>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</si>
  <si>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</si>
  <si>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</si>
  <si>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</si>
  <si>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</si>
  <si>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</si>
  <si>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</si>
  <si>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</si>
  <si>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</si>
  <si>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</si>
  <si>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</si>
  <si>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</si>
  <si>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</si>
  <si>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</si>
  <si>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</si>
  <si>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</si>
  <si>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</si>
  <si>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</si>
  <si>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</si>
  <si>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</si>
  <si>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</si>
  <si>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</si>
  <si>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</si>
  <si>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</si>
  <si>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</si>
  <si>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</si>
  <si>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</si>
  <si>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</si>
  <si>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</si>
  <si>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</si>
  <si>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</si>
  <si>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</si>
  <si>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</si>
  <si>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</si>
  <si>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</si>
  <si>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</si>
  <si>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</si>
  <si>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</si>
  <si>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</si>
  <si>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</si>
  <si>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</si>
  <si>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</si>
  <si>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</si>
  <si>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</si>
  <si>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</si>
  <si>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</si>
  <si>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</si>
  <si>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</si>
  <si>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</si>
  <si>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</si>
  <si>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</si>
  <si>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</si>
  <si>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</si>
  <si>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</si>
  <si>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</si>
  <si>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</si>
  <si>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</si>
  <si>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</si>
  <si>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</si>
  <si>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</si>
  <si>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</si>
  <si>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</si>
  <si>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</si>
  <si>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</si>
  <si>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</si>
  <si>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</si>
  <si>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</si>
  <si>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</si>
  <si>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</si>
  <si>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</si>
  <si>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</si>
  <si>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</si>
  <si>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</si>
  <si>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</si>
  <si>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</si>
  <si>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</si>
  <si>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</si>
  <si>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</si>
  <si>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</si>
  <si>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</si>
  <si>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</si>
  <si>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</si>
  <si>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</si>
  <si>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</si>
  <si>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</si>
  <si>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</si>
  <si>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</si>
  <si>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</si>
  <si>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</si>
  <si>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</si>
  <si>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</si>
  <si>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</si>
  <si>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</si>
  <si>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</si>
  <si>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</si>
  <si>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</si>
  <si>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</si>
  <si>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</si>
  <si>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</si>
  <si>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</si>
  <si>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</si>
  <si>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</si>
  <si>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</si>
  <si>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</si>
  <si>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</si>
  <si>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</si>
  <si>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</si>
  <si>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</si>
  <si>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</si>
  <si>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</si>
  <si>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</si>
  <si>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</si>
  <si>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</si>
  <si>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</si>
  <si>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</si>
  <si>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</si>
  <si>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</si>
  <si>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</si>
  <si>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</si>
  <si>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</si>
  <si>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</si>
  <si>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</si>
  <si>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</si>
  <si>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</si>
  <si>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</si>
  <si>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</si>
  <si>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</si>
  <si>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</si>
  <si>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</si>
  <si>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</si>
  <si>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</si>
  <si>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</si>
  <si>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</si>
  <si>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</si>
  <si>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</si>
  <si>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</si>
  <si>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</si>
  <si>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</si>
  <si>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</si>
  <si>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</si>
  <si>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</si>
  <si>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</si>
  <si>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</si>
  <si>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</si>
  <si>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</si>
  <si>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</si>
  <si>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</si>
  <si>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</si>
  <si>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</si>
  <si>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</si>
  <si>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</si>
  <si>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</si>
  <si>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</si>
  <si>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</si>
  <si>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</si>
  <si>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</si>
  <si>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</si>
  <si>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</si>
  <si>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</si>
  <si>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</si>
  <si>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</si>
  <si>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</si>
  <si>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</si>
  <si>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</si>
  <si>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</si>
  <si>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</si>
  <si>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</si>
  <si>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</si>
  <si>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</si>
  <si>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</si>
  <si>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</si>
  <si>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</si>
  <si>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</si>
  <si>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</si>
  <si>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</si>
  <si>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</si>
  <si>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</si>
  <si>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</si>
  <si>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</si>
  <si>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</si>
  <si>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</si>
  <si>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</si>
  <si>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</si>
  <si>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</si>
  <si>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</si>
  <si>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</si>
  <si>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</si>
  <si>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</si>
  <si>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</si>
  <si>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</si>
  <si>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</si>
  <si>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</si>
  <si>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</si>
  <si>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</si>
  <si>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</si>
  <si>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</si>
  <si>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</si>
  <si>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</si>
  <si>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</si>
  <si>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</si>
  <si>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</si>
  <si>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</si>
  <si>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</si>
  <si>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</si>
  <si>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</si>
  <si>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</si>
  <si>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</si>
  <si>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</si>
  <si>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</si>
  <si>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</si>
  <si>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</si>
  <si>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</si>
  <si>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</si>
  <si>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</si>
  <si>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</si>
  <si>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</si>
  <si>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</si>
  <si>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</si>
  <si>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</si>
  <si>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</si>
  <si>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</si>
  <si>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</si>
  <si>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</si>
  <si>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</si>
  <si>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</si>
  <si>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</si>
  <si>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</si>
  <si>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</si>
  <si>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</si>
  <si>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</si>
  <si>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</si>
  <si>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</si>
  <si>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</si>
  <si>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</si>
  <si>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</si>
  <si>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</si>
  <si>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</si>
  <si>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</si>
  <si>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</si>
  <si>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</si>
  <si>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</si>
  <si>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</si>
  <si>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</si>
  <si>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</si>
  <si>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</si>
  <si>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</si>
  <si>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</si>
  <si>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</si>
  <si>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</si>
  <si>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</si>
  <si>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</si>
  <si>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</si>
  <si>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</si>
  <si>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</si>
  <si>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</si>
  <si>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</si>
  <si>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</si>
  <si>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</si>
  <si>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</si>
  <si>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</si>
  <si>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</si>
  <si>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</si>
  <si>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</si>
  <si>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</si>
  <si>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</si>
  <si>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</si>
  <si>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</si>
  <si>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</si>
  <si>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</si>
  <si>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</si>
  <si>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</si>
  <si>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</si>
  <si>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</si>
  <si>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</si>
  <si>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</si>
  <si>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</si>
  <si>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</si>
  <si>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</si>
  <si>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</si>
  <si>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</si>
  <si>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</si>
  <si>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</si>
  <si>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</si>
  <si>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</si>
  <si>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</si>
  <si>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</si>
  <si>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</si>
  <si>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</si>
  <si>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</si>
  <si>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</si>
  <si>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</si>
  <si>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</si>
  <si>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</si>
  <si>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</si>
  <si>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</si>
  <si>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</si>
  <si>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</si>
  <si>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</si>
  <si>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</si>
  <si>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</si>
  <si>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</si>
  <si>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</si>
  <si>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</si>
  <si>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</si>
  <si>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</si>
  <si>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</si>
  <si>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</si>
  <si>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</si>
  <si>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</si>
  <si>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</si>
  <si>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</si>
  <si>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</si>
  <si>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</si>
  <si>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</si>
  <si>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</si>
  <si>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</si>
  <si>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</si>
  <si>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</si>
  <si>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</si>
  <si>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</si>
  <si>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</si>
  <si>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</si>
  <si>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</si>
  <si>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</si>
  <si>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</si>
  <si>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</si>
  <si>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</si>
  <si>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</si>
  <si>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</si>
  <si>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</si>
  <si>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</si>
  <si>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</si>
  <si>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</si>
  <si>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</si>
  <si>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</si>
  <si>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</si>
  <si>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</si>
  <si>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</si>
  <si>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</si>
  <si>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</si>
  <si>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</si>
  <si>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</si>
  <si>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</si>
  <si>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</si>
  <si>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</si>
  <si>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</si>
  <si>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</si>
  <si>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</si>
  <si>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</si>
  <si>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</si>
  <si>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</si>
  <si>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</si>
  <si>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</si>
  <si>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</si>
  <si>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</si>
  <si>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</si>
  <si>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</si>
  <si>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</si>
  <si>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</si>
  <si>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</si>
  <si>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</si>
  <si>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</si>
  <si>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</si>
  <si>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</si>
  <si>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</si>
  <si>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</si>
  <si>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</si>
  <si>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</si>
  <si>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</si>
  <si>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</si>
  <si>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</si>
  <si>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</si>
  <si>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</si>
  <si>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</si>
  <si>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Consejo Turístico San José Iturbide Guanajuato.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</si>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</sst>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587</v>
      </c>
      <c r="B1" s="131"/>
      <c r="C1" s="13"/>
      <c r="D1" s="10" t="s">
        <v>529</v>
      </c>
      <c r="E1" s="11">
        <v>2022</v>
      </c>
    </row>
    <row r="2" spans="1:5" ht="18.95" customHeight="1" x14ac:dyDescent="0.2">
      <c r="A2" s="132" t="s">
        <v>528</v>
      </c>
      <c r="B2" s="132"/>
      <c r="C2" s="32"/>
      <c r="D2" s="10" t="s">
        <v>530</v>
      </c>
      <c r="E2" s="13" t="s">
        <v>535</v>
      </c>
    </row>
    <row r="3" spans="1:5" ht="18.95" customHeight="1" x14ac:dyDescent="0.2">
      <c r="A3" s="133" t="s">
        <v>588</v>
      </c>
      <c r="B3" s="133"/>
      <c r="C3" s="13"/>
      <c r="D3" s="10" t="s">
        <v>531</v>
      </c>
      <c r="E3" s="11">
        <v>3</v>
      </c>
    </row>
    <row r="4" spans="1:5" s="89" customFormat="1" ht="18.95" customHeight="1" x14ac:dyDescent="0.2">
      <c r="A4" s="133" t="s">
        <v>550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2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H152"/>
    </sheetView>
  </sheetViews>
  <sheetFormatPr baseColWidth="10" defaultColWidth="9.140625" defaultRowHeight="11.25" x14ac:dyDescent="0.2"/>
  <cols>
    <col min="1" max="1" width="10" style="16" customWidth="1"/>
    <col min="2" max="2" width="35.5703125" style="16" customWidth="1"/>
    <col min="3" max="3" width="16.42578125" style="16" bestFit="1" customWidth="1"/>
    <col min="4" max="4" width="14.7109375" style="16" customWidth="1"/>
    <col min="5" max="5" width="14.140625" style="16" customWidth="1"/>
    <col min="6" max="6" width="14.28515625" style="16" customWidth="1"/>
    <col min="7" max="7" width="10.7109375" style="16" customWidth="1"/>
    <col min="8" max="8" width="19.28515625" style="16" customWidth="1"/>
    <col min="9" max="9" width="11.85546875" style="16" customWidth="1"/>
    <col min="10" max="16384" width="9.140625" style="16"/>
  </cols>
  <sheetData>
    <row r="1" spans="1:8" s="12" customFormat="1" ht="18.95" customHeight="1" x14ac:dyDescent="0.25">
      <c r="A1" s="134" t="s">
        <v>587</v>
      </c>
      <c r="B1" s="135"/>
      <c r="C1" s="135"/>
      <c r="D1" s="135"/>
      <c r="E1" s="135"/>
      <c r="F1" s="135"/>
      <c r="G1" s="10" t="s">
        <v>532</v>
      </c>
      <c r="H1" s="21">
        <v>2022</v>
      </c>
    </row>
    <row r="2" spans="1:8" s="12" customFormat="1" ht="18.95" customHeight="1" x14ac:dyDescent="0.25">
      <c r="A2" s="134" t="s">
        <v>536</v>
      </c>
      <c r="B2" s="135"/>
      <c r="C2" s="135"/>
      <c r="D2" s="135"/>
      <c r="E2" s="135"/>
      <c r="F2" s="135"/>
      <c r="G2" s="10" t="s">
        <v>533</v>
      </c>
      <c r="H2" s="21" t="s">
        <v>535</v>
      </c>
    </row>
    <row r="3" spans="1:8" s="12" customFormat="1" ht="18.95" customHeight="1" x14ac:dyDescent="0.25">
      <c r="A3" s="134" t="s">
        <v>588</v>
      </c>
      <c r="B3" s="135"/>
      <c r="C3" s="135"/>
      <c r="D3" s="135"/>
      <c r="E3" s="135"/>
      <c r="F3" s="135"/>
      <c r="G3" s="10" t="s">
        <v>534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715.96</v>
      </c>
      <c r="D20" s="20">
        <v>715.96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4000</v>
      </c>
      <c r="D21" s="20">
        <v>4000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362583.14</v>
      </c>
      <c r="D62" s="20">
        <f t="shared" ref="D62:E62" si="0">SUM(D63:D70)</f>
        <v>0</v>
      </c>
      <c r="E62" s="20">
        <f t="shared" si="0"/>
        <v>-214130.72</v>
      </c>
    </row>
    <row r="63" spans="1:9" x14ac:dyDescent="0.2">
      <c r="A63" s="18">
        <v>1241</v>
      </c>
      <c r="B63" s="16" t="s">
        <v>172</v>
      </c>
      <c r="C63" s="20">
        <v>236613.14</v>
      </c>
      <c r="D63" s="20">
        <v>0</v>
      </c>
      <c r="E63" s="20">
        <v>-88160.72</v>
      </c>
    </row>
    <row r="64" spans="1:9" x14ac:dyDescent="0.2">
      <c r="A64" s="18">
        <v>1242</v>
      </c>
      <c r="B64" s="16" t="s">
        <v>173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125970</v>
      </c>
      <c r="D66" s="20">
        <v>0</v>
      </c>
      <c r="E66" s="20">
        <v>-125970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14087.28</v>
      </c>
      <c r="D110" s="20">
        <f>SUM(D111:D119)</f>
        <v>14087.28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14087.28</v>
      </c>
      <c r="D117" s="20">
        <f t="shared" si="1"/>
        <v>14087.28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C16" sqref="C16"/>
    </sheetView>
  </sheetViews>
  <sheetFormatPr baseColWidth="10" defaultColWidth="9.140625" defaultRowHeight="11.25" x14ac:dyDescent="0.2"/>
  <cols>
    <col min="1" max="1" width="10" style="16" customWidth="1"/>
    <col min="2" max="2" width="52.5703125" style="16" customWidth="1"/>
    <col min="3" max="3" width="10.85546875" style="16" customWidth="1"/>
    <col min="4" max="5" width="12.42578125" style="16" customWidth="1"/>
    <col min="6" max="16384" width="9.140625" style="16"/>
  </cols>
  <sheetData>
    <row r="1" spans="1:5" s="22" customFormat="1" ht="18.95" customHeight="1" x14ac:dyDescent="0.25">
      <c r="A1" s="132" t="s">
        <v>587</v>
      </c>
      <c r="B1" s="132"/>
      <c r="C1" s="132"/>
      <c r="D1" s="10" t="s">
        <v>532</v>
      </c>
      <c r="E1" s="21">
        <v>2022</v>
      </c>
    </row>
    <row r="2" spans="1:5" s="12" customFormat="1" ht="18.95" customHeight="1" x14ac:dyDescent="0.25">
      <c r="A2" s="132" t="s">
        <v>537</v>
      </c>
      <c r="B2" s="132"/>
      <c r="C2" s="132"/>
      <c r="D2" s="10" t="s">
        <v>533</v>
      </c>
      <c r="E2" s="21" t="s">
        <v>535</v>
      </c>
    </row>
    <row r="3" spans="1:5" s="12" customFormat="1" ht="18.95" customHeight="1" x14ac:dyDescent="0.25">
      <c r="A3" s="132" t="s">
        <v>588</v>
      </c>
      <c r="B3" s="132"/>
      <c r="C3" s="132"/>
      <c r="D3" s="10" t="s">
        <v>534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0</v>
      </c>
      <c r="D8" s="88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f>SUM(C47:C54)</f>
        <v>0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437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2009700.01</v>
      </c>
      <c r="D58" s="88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1027150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1027150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f>SUM(C66:C69)</f>
        <v>982550.01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982550.01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1245596.04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1245596.04</v>
      </c>
      <c r="D99" s="53">
        <f>C99/$C$98</f>
        <v>1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581899.11</v>
      </c>
      <c r="D100" s="53">
        <f t="shared" ref="D100:D163" si="0">C100/$C$98</f>
        <v>0.46716518944617064</v>
      </c>
      <c r="E100" s="52"/>
    </row>
    <row r="101" spans="1:5" x14ac:dyDescent="0.2">
      <c r="A101" s="50">
        <v>5111</v>
      </c>
      <c r="B101" s="47" t="s">
        <v>296</v>
      </c>
      <c r="C101" s="51">
        <v>525026</v>
      </c>
      <c r="D101" s="53">
        <f t="shared" si="0"/>
        <v>0.42150583587276014</v>
      </c>
      <c r="E101" s="52"/>
    </row>
    <row r="102" spans="1:5" x14ac:dyDescent="0.2">
      <c r="A102" s="50">
        <v>5112</v>
      </c>
      <c r="B102" s="47" t="s">
        <v>297</v>
      </c>
      <c r="C102" s="51">
        <v>27600</v>
      </c>
      <c r="D102" s="53">
        <f t="shared" si="0"/>
        <v>2.215806659115583E-2</v>
      </c>
      <c r="E102" s="52"/>
    </row>
    <row r="103" spans="1:5" x14ac:dyDescent="0.2">
      <c r="A103" s="50">
        <v>5113</v>
      </c>
      <c r="B103" s="47" t="s">
        <v>298</v>
      </c>
      <c r="C103" s="51">
        <v>0</v>
      </c>
      <c r="D103" s="53">
        <f t="shared" si="0"/>
        <v>0</v>
      </c>
      <c r="E103" s="52"/>
    </row>
    <row r="104" spans="1:5" x14ac:dyDescent="0.2">
      <c r="A104" s="50">
        <v>5114</v>
      </c>
      <c r="B104" s="47" t="s">
        <v>299</v>
      </c>
      <c r="C104" s="51">
        <v>0</v>
      </c>
      <c r="D104" s="53">
        <f t="shared" si="0"/>
        <v>0</v>
      </c>
      <c r="E104" s="52"/>
    </row>
    <row r="105" spans="1:5" x14ac:dyDescent="0.2">
      <c r="A105" s="50">
        <v>5115</v>
      </c>
      <c r="B105" s="47" t="s">
        <v>300</v>
      </c>
      <c r="C105" s="51">
        <v>16102.11</v>
      </c>
      <c r="D105" s="53">
        <f t="shared" si="0"/>
        <v>1.2927232812975224E-2</v>
      </c>
      <c r="E105" s="52"/>
    </row>
    <row r="106" spans="1:5" x14ac:dyDescent="0.2">
      <c r="A106" s="50">
        <v>5116</v>
      </c>
      <c r="B106" s="47" t="s">
        <v>301</v>
      </c>
      <c r="C106" s="51">
        <v>13171</v>
      </c>
      <c r="D106" s="53">
        <f t="shared" si="0"/>
        <v>1.0574054169279472E-2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10766.529999999999</v>
      </c>
      <c r="D107" s="53">
        <f t="shared" si="0"/>
        <v>8.6436771266549615E-3</v>
      </c>
      <c r="E107" s="52"/>
    </row>
    <row r="108" spans="1:5" x14ac:dyDescent="0.2">
      <c r="A108" s="50">
        <v>5121</v>
      </c>
      <c r="B108" s="47" t="s">
        <v>303</v>
      </c>
      <c r="C108" s="51">
        <v>1372.99</v>
      </c>
      <c r="D108" s="53">
        <f t="shared" si="0"/>
        <v>1.1022755017750378E-3</v>
      </c>
      <c r="E108" s="52"/>
    </row>
    <row r="109" spans="1:5" x14ac:dyDescent="0.2">
      <c r="A109" s="50">
        <v>5122</v>
      </c>
      <c r="B109" s="47" t="s">
        <v>304</v>
      </c>
      <c r="C109" s="51">
        <v>2199.5</v>
      </c>
      <c r="D109" s="53">
        <f t="shared" si="0"/>
        <v>1.76582128504519E-3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306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5125</v>
      </c>
      <c r="B112" s="47" t="s">
        <v>307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308</v>
      </c>
      <c r="C113" s="51">
        <v>0</v>
      </c>
      <c r="D113" s="53">
        <f t="shared" si="0"/>
        <v>0</v>
      </c>
      <c r="E113" s="52"/>
    </row>
    <row r="114" spans="1:5" x14ac:dyDescent="0.2">
      <c r="A114" s="50">
        <v>5127</v>
      </c>
      <c r="B114" s="47" t="s">
        <v>309</v>
      </c>
      <c r="C114" s="51">
        <v>3708.04</v>
      </c>
      <c r="D114" s="53">
        <f t="shared" si="0"/>
        <v>2.9769201899517918E-3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3486</v>
      </c>
      <c r="D116" s="53">
        <f t="shared" si="0"/>
        <v>2.7986601498829426E-3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652930.4</v>
      </c>
      <c r="D117" s="53">
        <f t="shared" si="0"/>
        <v>0.52419113342717438</v>
      </c>
      <c r="E117" s="52"/>
    </row>
    <row r="118" spans="1:5" x14ac:dyDescent="0.2">
      <c r="A118" s="50">
        <v>5131</v>
      </c>
      <c r="B118" s="47" t="s">
        <v>313</v>
      </c>
      <c r="C118" s="51">
        <v>13939</v>
      </c>
      <c r="D118" s="53">
        <f t="shared" si="0"/>
        <v>1.1190626457033373E-2</v>
      </c>
      <c r="E118" s="52"/>
    </row>
    <row r="119" spans="1:5" x14ac:dyDescent="0.2">
      <c r="A119" s="50">
        <v>5132</v>
      </c>
      <c r="B119" s="47" t="s">
        <v>314</v>
      </c>
      <c r="C119" s="51">
        <v>0</v>
      </c>
      <c r="D119" s="53">
        <f t="shared" si="0"/>
        <v>0</v>
      </c>
      <c r="E119" s="52"/>
    </row>
    <row r="120" spans="1:5" x14ac:dyDescent="0.2">
      <c r="A120" s="50">
        <v>5133</v>
      </c>
      <c r="B120" s="47" t="s">
        <v>315</v>
      </c>
      <c r="C120" s="51">
        <v>0</v>
      </c>
      <c r="D120" s="53">
        <f t="shared" si="0"/>
        <v>0</v>
      </c>
      <c r="E120" s="52"/>
    </row>
    <row r="121" spans="1:5" x14ac:dyDescent="0.2">
      <c r="A121" s="50">
        <v>5134</v>
      </c>
      <c r="B121" s="47" t="s">
        <v>316</v>
      </c>
      <c r="C121" s="51">
        <v>9163.5499999999993</v>
      </c>
      <c r="D121" s="53">
        <f t="shared" si="0"/>
        <v>7.3567590982386221E-3</v>
      </c>
      <c r="E121" s="52"/>
    </row>
    <row r="122" spans="1:5" x14ac:dyDescent="0.2">
      <c r="A122" s="50">
        <v>5135</v>
      </c>
      <c r="B122" s="47" t="s">
        <v>317</v>
      </c>
      <c r="C122" s="51">
        <v>11020</v>
      </c>
      <c r="D122" s="53">
        <f t="shared" si="0"/>
        <v>8.8471700664687399E-3</v>
      </c>
      <c r="E122" s="52"/>
    </row>
    <row r="123" spans="1:5" x14ac:dyDescent="0.2">
      <c r="A123" s="50">
        <v>5136</v>
      </c>
      <c r="B123" s="47" t="s">
        <v>318</v>
      </c>
      <c r="C123" s="51">
        <v>475217.43</v>
      </c>
      <c r="D123" s="53">
        <f t="shared" si="0"/>
        <v>0.38151809634847583</v>
      </c>
      <c r="E123" s="52"/>
    </row>
    <row r="124" spans="1:5" x14ac:dyDescent="0.2">
      <c r="A124" s="50">
        <v>5137</v>
      </c>
      <c r="B124" s="47" t="s">
        <v>319</v>
      </c>
      <c r="C124" s="51">
        <v>850</v>
      </c>
      <c r="D124" s="53">
        <f t="shared" si="0"/>
        <v>6.8240422472762513E-4</v>
      </c>
      <c r="E124" s="52"/>
    </row>
    <row r="125" spans="1:5" x14ac:dyDescent="0.2">
      <c r="A125" s="50">
        <v>5138</v>
      </c>
      <c r="B125" s="47" t="s">
        <v>320</v>
      </c>
      <c r="C125" s="51">
        <v>119390.42</v>
      </c>
      <c r="D125" s="53">
        <f t="shared" si="0"/>
        <v>9.5850031764712421E-2</v>
      </c>
      <c r="E125" s="52"/>
    </row>
    <row r="126" spans="1:5" x14ac:dyDescent="0.2">
      <c r="A126" s="50">
        <v>5139</v>
      </c>
      <c r="B126" s="47" t="s">
        <v>321</v>
      </c>
      <c r="C126" s="51">
        <v>23350</v>
      </c>
      <c r="D126" s="53">
        <f t="shared" si="0"/>
        <v>1.8746045467517704E-2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B23" sqref="B23"/>
    </sheetView>
  </sheetViews>
  <sheetFormatPr baseColWidth="10" defaultColWidth="9.140625" defaultRowHeight="11.25" x14ac:dyDescent="0.2"/>
  <cols>
    <col min="1" max="1" width="10" style="25" customWidth="1"/>
    <col min="2" max="2" width="45.425781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6" t="s">
        <v>587</v>
      </c>
      <c r="B1" s="136"/>
      <c r="C1" s="136"/>
      <c r="D1" s="23" t="s">
        <v>532</v>
      </c>
      <c r="E1" s="24">
        <v>2022</v>
      </c>
    </row>
    <row r="2" spans="1:5" ht="18.95" customHeight="1" x14ac:dyDescent="0.2">
      <c r="A2" s="136" t="s">
        <v>538</v>
      </c>
      <c r="B2" s="136"/>
      <c r="C2" s="136"/>
      <c r="D2" s="23" t="s">
        <v>533</v>
      </c>
      <c r="E2" s="24" t="s">
        <v>535</v>
      </c>
    </row>
    <row r="3" spans="1:5" ht="18.95" customHeight="1" x14ac:dyDescent="0.2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87990.02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764103.97</v>
      </c>
    </row>
    <row r="15" spans="1:5" x14ac:dyDescent="0.2">
      <c r="A15" s="29">
        <v>3220</v>
      </c>
      <c r="B15" s="25" t="s">
        <v>406</v>
      </c>
      <c r="C15" s="30">
        <v>376015.16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E41" sqref="E41"/>
    </sheetView>
  </sheetViews>
  <sheetFormatPr baseColWidth="10" defaultColWidth="9.140625" defaultRowHeight="11.25" x14ac:dyDescent="0.2"/>
  <cols>
    <col min="1" max="1" width="10" style="25" customWidth="1"/>
    <col min="2" max="2" width="44.7109375" style="25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587</v>
      </c>
      <c r="B1" s="136"/>
      <c r="C1" s="136"/>
      <c r="D1" s="23" t="s">
        <v>532</v>
      </c>
      <c r="E1" s="24">
        <v>2022</v>
      </c>
    </row>
    <row r="2" spans="1:5" s="31" customFormat="1" ht="18.95" customHeight="1" x14ac:dyDescent="0.25">
      <c r="A2" s="136" t="s">
        <v>539</v>
      </c>
      <c r="B2" s="136"/>
      <c r="C2" s="136"/>
      <c r="D2" s="23" t="s">
        <v>533</v>
      </c>
      <c r="E2" s="24" t="s">
        <v>535</v>
      </c>
    </row>
    <row r="3" spans="1:5" s="31" customFormat="1" ht="18.95" customHeight="1" x14ac:dyDescent="0.25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1089028.05</v>
      </c>
      <c r="D10" s="30">
        <v>334332.42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f>SUM(C8:C14)</f>
        <v>1089028.05</v>
      </c>
      <c r="D15" s="100">
        <f>SUM(D8:D14)</f>
        <v>334332.42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12982.65</v>
      </c>
      <c r="D28" s="100">
        <f>SUM(D29:D36)</f>
        <v>12982.65</v>
      </c>
      <c r="E28" s="95"/>
    </row>
    <row r="29" spans="1:5" x14ac:dyDescent="0.2">
      <c r="A29" s="29">
        <v>1241</v>
      </c>
      <c r="B29" s="25" t="s">
        <v>172</v>
      </c>
      <c r="C29" s="30">
        <v>12982.65</v>
      </c>
      <c r="D29" s="97">
        <v>12982.65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f>C20+C28+C37</f>
        <v>12982.65</v>
      </c>
      <c r="D43" s="100">
        <f>D20+D28+D37</f>
        <v>12982.65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764103.97</v>
      </c>
      <c r="D47" s="100">
        <v>3482.08</v>
      </c>
    </row>
    <row r="48" spans="1:5" x14ac:dyDescent="0.2">
      <c r="A48" s="96"/>
      <c r="B48" s="101" t="s">
        <v>544</v>
      </c>
      <c r="C48" s="100">
        <f>C51+C63+C95+C98+C49</f>
        <v>0</v>
      </c>
      <c r="D48" s="100">
        <f>D51+D63+D95+D98+D49</f>
        <v>0</v>
      </c>
    </row>
    <row r="49" spans="1:4" s="95" customFormat="1" x14ac:dyDescent="0.2">
      <c r="A49" s="118">
        <v>5100</v>
      </c>
      <c r="B49" s="119" t="s">
        <v>294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577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359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545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f>C64+C73+C76+C82+C84+C86</f>
        <v>0</v>
      </c>
      <c r="D63" s="100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0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f>C96</f>
        <v>0</v>
      </c>
      <c r="D95" s="100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f>SUM(C99:C103)</f>
        <v>0</v>
      </c>
      <c r="D98" s="100">
        <f>SUM(D99:D103)</f>
        <v>0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559</v>
      </c>
      <c r="C100" s="97">
        <v>0</v>
      </c>
      <c r="D100" s="97">
        <v>0</v>
      </c>
    </row>
    <row r="101" spans="1:4" x14ac:dyDescent="0.2">
      <c r="A101" s="96">
        <v>2112</v>
      </c>
      <c r="B101" s="95" t="s">
        <v>560</v>
      </c>
      <c r="C101" s="97">
        <v>0</v>
      </c>
      <c r="D101" s="97">
        <v>0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f>+C105</f>
        <v>0</v>
      </c>
      <c r="D104" s="100">
        <f>+D105</f>
        <v>0</v>
      </c>
    </row>
    <row r="105" spans="1:4" s="95" customFormat="1" x14ac:dyDescent="0.2">
      <c r="A105" s="118">
        <v>3100</v>
      </c>
      <c r="B105" s="124" t="s">
        <v>578</v>
      </c>
      <c r="C105" s="125">
        <f>SUM(C106:C109)</f>
        <v>0</v>
      </c>
      <c r="D105" s="125">
        <f>SUM(D106:D109)</f>
        <v>0</v>
      </c>
    </row>
    <row r="106" spans="1:4" s="95" customFormat="1" x14ac:dyDescent="0.2">
      <c r="A106" s="121"/>
      <c r="B106" s="126" t="s">
        <v>579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580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581</v>
      </c>
      <c r="C108" s="127">
        <v>0</v>
      </c>
      <c r="D108" s="127">
        <v>0</v>
      </c>
    </row>
    <row r="109" spans="1:4" s="95" customFormat="1" x14ac:dyDescent="0.2">
      <c r="A109" s="121"/>
      <c r="B109" s="126" t="s">
        <v>582</v>
      </c>
      <c r="C109" s="127">
        <v>0</v>
      </c>
      <c r="D109" s="127">
        <v>0</v>
      </c>
    </row>
    <row r="110" spans="1:4" s="95" customFormat="1" x14ac:dyDescent="0.2">
      <c r="A110" s="121"/>
      <c r="B110" s="129" t="s">
        <v>583</v>
      </c>
      <c r="C110" s="120">
        <f>+C111</f>
        <v>0</v>
      </c>
      <c r="D110" s="120">
        <f>+D111</f>
        <v>0</v>
      </c>
    </row>
    <row r="111" spans="1:4" s="95" customFormat="1" x14ac:dyDescent="0.2">
      <c r="A111" s="118">
        <v>1270</v>
      </c>
      <c r="B111" s="128" t="s">
        <v>187</v>
      </c>
      <c r="C111" s="125">
        <f>+C112</f>
        <v>0</v>
      </c>
      <c r="D111" s="125">
        <f>+D112</f>
        <v>0</v>
      </c>
    </row>
    <row r="112" spans="1:4" s="95" customFormat="1" x14ac:dyDescent="0.2">
      <c r="A112" s="121">
        <v>1273</v>
      </c>
      <c r="B112" s="122" t="s">
        <v>584</v>
      </c>
      <c r="C112" s="127">
        <v>0</v>
      </c>
      <c r="D112" s="127">
        <v>0</v>
      </c>
    </row>
    <row r="113" spans="1:4" s="95" customFormat="1" x14ac:dyDescent="0.2">
      <c r="A113" s="121"/>
      <c r="B113" s="129" t="s">
        <v>585</v>
      </c>
      <c r="C113" s="120">
        <f>+C114+C116</f>
        <v>0</v>
      </c>
      <c r="D113" s="120">
        <f>+D114+D116</f>
        <v>0</v>
      </c>
    </row>
    <row r="114" spans="1:4" s="95" customFormat="1" x14ac:dyDescent="0.2">
      <c r="A114" s="118">
        <v>4300</v>
      </c>
      <c r="B114" s="124" t="s">
        <v>586</v>
      </c>
      <c r="C114" s="125">
        <f>+C115</f>
        <v>0</v>
      </c>
      <c r="D114" s="130">
        <f>+D115</f>
        <v>0</v>
      </c>
    </row>
    <row r="115" spans="1:4" s="95" customFormat="1" x14ac:dyDescent="0.2">
      <c r="A115" s="121">
        <v>4399</v>
      </c>
      <c r="B115" s="126" t="s">
        <v>287</v>
      </c>
      <c r="C115" s="127">
        <v>0</v>
      </c>
      <c r="D115" s="127">
        <v>0</v>
      </c>
    </row>
    <row r="116" spans="1:4" x14ac:dyDescent="0.2">
      <c r="A116" s="98">
        <v>1120</v>
      </c>
      <c r="B116" s="105" t="s">
        <v>564</v>
      </c>
      <c r="C116" s="100">
        <f>SUM(C117:C125)</f>
        <v>0</v>
      </c>
      <c r="D116" s="100">
        <f>SUM(D117:D125)</f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f>C47+C48+C104-C110-C113</f>
        <v>764103.97</v>
      </c>
      <c r="D126" s="100">
        <f>D47+D48+D104-D110-D113</f>
        <v>3482.08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587</v>
      </c>
      <c r="B1" s="138"/>
      <c r="C1" s="139"/>
    </row>
    <row r="2" spans="1:3" s="33" customFormat="1" ht="18" customHeight="1" x14ac:dyDescent="0.25">
      <c r="A2" s="140" t="s">
        <v>540</v>
      </c>
      <c r="B2" s="141"/>
      <c r="C2" s="142"/>
    </row>
    <row r="3" spans="1:3" s="33" customFormat="1" ht="18" customHeight="1" x14ac:dyDescent="0.25">
      <c r="A3" s="140" t="s">
        <v>588</v>
      </c>
      <c r="B3" s="143"/>
      <c r="C3" s="142"/>
    </row>
    <row r="4" spans="1:3" s="36" customFormat="1" ht="18" customHeight="1" x14ac:dyDescent="0.2">
      <c r="A4" s="144" t="s">
        <v>541</v>
      </c>
      <c r="B4" s="145"/>
      <c r="C4" s="146"/>
    </row>
    <row r="5" spans="1:3" s="34" customFormat="1" x14ac:dyDescent="0.2">
      <c r="A5" s="54" t="s">
        <v>453</v>
      </c>
      <c r="B5" s="54"/>
      <c r="C5" s="110">
        <v>2009700.01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f>SUM(C8:C13)</f>
        <v>0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0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f>C5+C7-C15</f>
        <v>2009700.01</v>
      </c>
    </row>
    <row r="22" spans="1:3" x14ac:dyDescent="0.2">
      <c r="B22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587</v>
      </c>
      <c r="B1" s="148"/>
      <c r="C1" s="149"/>
    </row>
    <row r="2" spans="1:3" s="37" customFormat="1" ht="18.95" customHeight="1" x14ac:dyDescent="0.25">
      <c r="A2" s="150" t="s">
        <v>542</v>
      </c>
      <c r="B2" s="151"/>
      <c r="C2" s="152"/>
    </row>
    <row r="3" spans="1:3" s="37" customFormat="1" ht="18.95" customHeight="1" x14ac:dyDescent="0.25">
      <c r="A3" s="150" t="s">
        <v>588</v>
      </c>
      <c r="B3" s="153"/>
      <c r="C3" s="152"/>
    </row>
    <row r="4" spans="1:3" s="38" customFormat="1" x14ac:dyDescent="0.2">
      <c r="A4" s="144" t="s">
        <v>541</v>
      </c>
      <c r="B4" s="145"/>
      <c r="C4" s="146"/>
    </row>
    <row r="5" spans="1:3" x14ac:dyDescent="0.2">
      <c r="A5" s="80" t="s">
        <v>466</v>
      </c>
      <c r="B5" s="54"/>
      <c r="C5" s="114">
        <v>0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11">
        <f>SUM(C8:C28)</f>
        <v>1258578.69</v>
      </c>
    </row>
    <row r="8" spans="1:3" x14ac:dyDescent="0.2">
      <c r="A8" s="93">
        <v>2.1</v>
      </c>
      <c r="B8" s="81" t="s">
        <v>305</v>
      </c>
      <c r="C8" s="115">
        <v>0</v>
      </c>
    </row>
    <row r="9" spans="1:3" x14ac:dyDescent="0.2">
      <c r="A9" s="93">
        <v>2.2000000000000002</v>
      </c>
      <c r="B9" s="81" t="s">
        <v>302</v>
      </c>
      <c r="C9" s="115">
        <v>0</v>
      </c>
    </row>
    <row r="10" spans="1:3" x14ac:dyDescent="0.2">
      <c r="A10" s="86">
        <v>2.2999999999999998</v>
      </c>
      <c r="B10" s="73" t="s">
        <v>172</v>
      </c>
      <c r="C10" s="115">
        <v>0</v>
      </c>
    </row>
    <row r="11" spans="1:3" x14ac:dyDescent="0.2">
      <c r="A11" s="86">
        <v>2.4</v>
      </c>
      <c r="B11" s="73" t="s">
        <v>173</v>
      </c>
      <c r="C11" s="115">
        <v>0</v>
      </c>
    </row>
    <row r="12" spans="1:3" x14ac:dyDescent="0.2">
      <c r="A12" s="86">
        <v>2.5</v>
      </c>
      <c r="B12" s="73" t="s">
        <v>174</v>
      </c>
      <c r="C12" s="115">
        <v>0</v>
      </c>
    </row>
    <row r="13" spans="1:3" x14ac:dyDescent="0.2">
      <c r="A13" s="86">
        <v>2.6</v>
      </c>
      <c r="B13" s="73" t="s">
        <v>175</v>
      </c>
      <c r="C13" s="115">
        <v>0</v>
      </c>
    </row>
    <row r="14" spans="1:3" x14ac:dyDescent="0.2">
      <c r="A14" s="86">
        <v>2.7</v>
      </c>
      <c r="B14" s="73" t="s">
        <v>176</v>
      </c>
      <c r="C14" s="115">
        <v>0</v>
      </c>
    </row>
    <row r="15" spans="1:3" x14ac:dyDescent="0.2">
      <c r="A15" s="86">
        <v>2.8</v>
      </c>
      <c r="B15" s="73" t="s">
        <v>177</v>
      </c>
      <c r="C15" s="115">
        <v>0</v>
      </c>
    </row>
    <row r="16" spans="1:3" x14ac:dyDescent="0.2">
      <c r="A16" s="86">
        <v>2.9</v>
      </c>
      <c r="B16" s="73" t="s">
        <v>179</v>
      </c>
      <c r="C16" s="115">
        <v>0</v>
      </c>
    </row>
    <row r="17" spans="1:3" x14ac:dyDescent="0.2">
      <c r="A17" s="86" t="s">
        <v>468</v>
      </c>
      <c r="B17" s="73" t="s">
        <v>469</v>
      </c>
      <c r="C17" s="115">
        <v>0</v>
      </c>
    </row>
    <row r="18" spans="1:3" x14ac:dyDescent="0.2">
      <c r="A18" s="86" t="s">
        <v>498</v>
      </c>
      <c r="B18" s="73" t="s">
        <v>181</v>
      </c>
      <c r="C18" s="115">
        <v>0</v>
      </c>
    </row>
    <row r="19" spans="1:3" x14ac:dyDescent="0.2">
      <c r="A19" s="86" t="s">
        <v>499</v>
      </c>
      <c r="B19" s="73" t="s">
        <v>470</v>
      </c>
      <c r="C19" s="115">
        <v>0</v>
      </c>
    </row>
    <row r="20" spans="1:3" x14ac:dyDescent="0.2">
      <c r="A20" s="86" t="s">
        <v>500</v>
      </c>
      <c r="B20" s="73" t="s">
        <v>471</v>
      </c>
      <c r="C20" s="115">
        <v>0</v>
      </c>
    </row>
    <row r="21" spans="1:3" x14ac:dyDescent="0.2">
      <c r="A21" s="86" t="s">
        <v>501</v>
      </c>
      <c r="B21" s="73" t="s">
        <v>472</v>
      </c>
      <c r="C21" s="115">
        <v>0</v>
      </c>
    </row>
    <row r="22" spans="1:3" x14ac:dyDescent="0.2">
      <c r="A22" s="86" t="s">
        <v>473</v>
      </c>
      <c r="B22" s="73" t="s">
        <v>474</v>
      </c>
      <c r="C22" s="115">
        <v>0</v>
      </c>
    </row>
    <row r="23" spans="1:3" x14ac:dyDescent="0.2">
      <c r="A23" s="86" t="s">
        <v>475</v>
      </c>
      <c r="B23" s="73" t="s">
        <v>476</v>
      </c>
      <c r="C23" s="115">
        <v>0</v>
      </c>
    </row>
    <row r="24" spans="1:3" x14ac:dyDescent="0.2">
      <c r="A24" s="86" t="s">
        <v>477</v>
      </c>
      <c r="B24" s="73" t="s">
        <v>478</v>
      </c>
      <c r="C24" s="115">
        <v>0</v>
      </c>
    </row>
    <row r="25" spans="1:3" x14ac:dyDescent="0.2">
      <c r="A25" s="86" t="s">
        <v>479</v>
      </c>
      <c r="B25" s="73" t="s">
        <v>480</v>
      </c>
      <c r="C25" s="115">
        <v>0</v>
      </c>
    </row>
    <row r="26" spans="1:3" x14ac:dyDescent="0.2">
      <c r="A26" s="86" t="s">
        <v>481</v>
      </c>
      <c r="B26" s="73" t="s">
        <v>482</v>
      </c>
      <c r="C26" s="115">
        <v>1245596.04</v>
      </c>
    </row>
    <row r="27" spans="1:3" x14ac:dyDescent="0.2">
      <c r="A27" s="86" t="s">
        <v>483</v>
      </c>
      <c r="B27" s="73" t="s">
        <v>484</v>
      </c>
      <c r="C27" s="115">
        <v>0</v>
      </c>
    </row>
    <row r="28" spans="1:3" x14ac:dyDescent="0.2">
      <c r="A28" s="86" t="s">
        <v>485</v>
      </c>
      <c r="B28" s="81" t="s">
        <v>486</v>
      </c>
      <c r="C28" s="115">
        <v>12982.65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6">
        <v>0</v>
      </c>
    </row>
    <row r="31" spans="1:3" x14ac:dyDescent="0.2">
      <c r="A31" s="86" t="s">
        <v>488</v>
      </c>
      <c r="B31" s="73" t="s">
        <v>374</v>
      </c>
      <c r="C31" s="115">
        <v>0</v>
      </c>
    </row>
    <row r="32" spans="1:3" x14ac:dyDescent="0.2">
      <c r="A32" s="86" t="s">
        <v>489</v>
      </c>
      <c r="B32" s="73" t="s">
        <v>44</v>
      </c>
      <c r="C32" s="115">
        <v>0</v>
      </c>
    </row>
    <row r="33" spans="1:3" x14ac:dyDescent="0.2">
      <c r="A33" s="86" t="s">
        <v>490</v>
      </c>
      <c r="B33" s="73" t="s">
        <v>384</v>
      </c>
      <c r="C33" s="115">
        <v>0</v>
      </c>
    </row>
    <row r="34" spans="1:3" x14ac:dyDescent="0.2">
      <c r="A34" s="86" t="s">
        <v>491</v>
      </c>
      <c r="B34" s="73" t="s">
        <v>492</v>
      </c>
      <c r="C34" s="115">
        <v>0</v>
      </c>
    </row>
    <row r="35" spans="1:3" x14ac:dyDescent="0.2">
      <c r="A35" s="86" t="s">
        <v>493</v>
      </c>
      <c r="B35" s="73" t="s">
        <v>494</v>
      </c>
      <c r="C35" s="115">
        <v>0</v>
      </c>
    </row>
    <row r="36" spans="1:3" x14ac:dyDescent="0.2">
      <c r="A36" s="86" t="s">
        <v>495</v>
      </c>
      <c r="B36" s="73" t="s">
        <v>392</v>
      </c>
      <c r="C36" s="115">
        <v>0</v>
      </c>
    </row>
    <row r="37" spans="1:3" x14ac:dyDescent="0.2">
      <c r="A37" s="86" t="s">
        <v>496</v>
      </c>
      <c r="B37" s="81" t="s">
        <v>497</v>
      </c>
      <c r="C37" s="117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f>C5-C7+C30</f>
        <v>-1258578.69</v>
      </c>
    </row>
    <row r="41" spans="1:3" x14ac:dyDescent="0.2">
      <c r="B41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activeCell="G32" sqref="G32"/>
    </sheetView>
  </sheetViews>
  <sheetFormatPr baseColWidth="10" defaultColWidth="9.140625" defaultRowHeight="11.25" x14ac:dyDescent="0.2"/>
  <cols>
    <col min="1" max="1" width="10" style="25" customWidth="1"/>
    <col min="2" max="2" width="52.5703125" style="25" customWidth="1"/>
    <col min="3" max="3" width="15.7109375" style="25" customWidth="1"/>
    <col min="4" max="4" width="13.42578125" style="25" customWidth="1"/>
    <col min="5" max="5" width="13" style="25" customWidth="1"/>
    <col min="6" max="6" width="12.42578125" style="25" customWidth="1"/>
    <col min="7" max="7" width="15.7109375" style="25" customWidth="1"/>
    <col min="8" max="8" width="12.7109375" style="25" customWidth="1"/>
    <col min="9" max="9" width="11.28515625" style="25" customWidth="1"/>
    <col min="10" max="10" width="13.7109375" style="25" customWidth="1"/>
    <col min="11" max="16384" width="9.140625" style="25"/>
  </cols>
  <sheetData>
    <row r="1" spans="1:10" ht="18.95" customHeight="1" x14ac:dyDescent="0.2">
      <c r="A1" s="136" t="s">
        <v>587</v>
      </c>
      <c r="B1" s="154"/>
      <c r="C1" s="154"/>
      <c r="D1" s="154"/>
      <c r="E1" s="154"/>
      <c r="F1" s="154"/>
      <c r="G1" s="23" t="s">
        <v>532</v>
      </c>
      <c r="H1" s="24">
        <v>2022</v>
      </c>
    </row>
    <row r="2" spans="1:10" ht="18.95" customHeight="1" x14ac:dyDescent="0.2">
      <c r="A2" s="136" t="s">
        <v>543</v>
      </c>
      <c r="B2" s="154"/>
      <c r="C2" s="154"/>
      <c r="D2" s="154"/>
      <c r="E2" s="154"/>
      <c r="F2" s="154"/>
      <c r="G2" s="23" t="s">
        <v>533</v>
      </c>
      <c r="H2" s="24" t="s">
        <v>535</v>
      </c>
    </row>
    <row r="3" spans="1:10" ht="18.95" customHeight="1" x14ac:dyDescent="0.2">
      <c r="A3" s="155" t="s">
        <v>588</v>
      </c>
      <c r="B3" s="156"/>
      <c r="C3" s="156"/>
      <c r="D3" s="156"/>
      <c r="E3" s="156"/>
      <c r="F3" s="156"/>
      <c r="G3" s="23" t="s">
        <v>534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2480200</v>
      </c>
      <c r="E40" s="30">
        <v>0</v>
      </c>
      <c r="F40" s="30">
        <f t="shared" si="0"/>
        <v>2480200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2569700.0099999998</v>
      </c>
      <c r="E41" s="30">
        <v>-3080000</v>
      </c>
      <c r="F41" s="30">
        <f t="shared" si="0"/>
        <v>-510299.99000000022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599800</v>
      </c>
      <c r="E42" s="30">
        <v>-560000</v>
      </c>
      <c r="F42" s="30">
        <f t="shared" si="0"/>
        <v>39800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2009700.01</v>
      </c>
      <c r="E43" s="30">
        <v>-2009700.01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-2009700.01</v>
      </c>
      <c r="F44" s="30">
        <f t="shared" si="0"/>
        <v>-2009700.01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-2480200</v>
      </c>
      <c r="F45" s="30">
        <f t="shared" si="0"/>
        <v>-2480200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3130000</v>
      </c>
      <c r="E46" s="30">
        <v>-1868578.69</v>
      </c>
      <c r="F46" s="30">
        <f t="shared" si="0"/>
        <v>1261421.31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610000</v>
      </c>
      <c r="E47" s="30">
        <v>-649800</v>
      </c>
      <c r="F47" s="30">
        <f t="shared" si="0"/>
        <v>-39800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1258578.69</v>
      </c>
      <c r="E48" s="30">
        <v>-1258578.69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1258578.69</v>
      </c>
      <c r="E49" s="30">
        <v>-1258578.69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1258578.69</v>
      </c>
      <c r="E50" s="30">
        <v>-1258578.69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1258578.69</v>
      </c>
      <c r="E51" s="30">
        <v>0</v>
      </c>
      <c r="F51" s="30">
        <f t="shared" si="0"/>
        <v>1258578.69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ESF!Área_de_impresión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2022-10-19T14:39:05Z</cp:lastPrinted>
  <dcterms:created xsi:type="dcterms:W3CDTF">2012-12-11T20:36:24Z</dcterms:created>
  <dcterms:modified xsi:type="dcterms:W3CDTF">2022-10-19T14:39:35Z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